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íloha č.2" sheetId="1" r:id="rId4"/>
  </sheets>
  <definedNames/>
  <calcPr/>
  <extLst>
    <ext uri="GoogleSheetsCustomDataVersion1">
      <go:sheetsCustomData xmlns:go="http://customooxmlschemas.google.com/" r:id="rId5" roundtripDataSignature="AMtx7mjyS1QYyZcJ9FdosYV3bYD0Ry8iEQ=="/>
    </ext>
  </extLst>
</workbook>
</file>

<file path=xl/sharedStrings.xml><?xml version="1.0" encoding="utf-8"?>
<sst xmlns="http://schemas.openxmlformats.org/spreadsheetml/2006/main" count="223" uniqueCount="102">
  <si>
    <r>
      <rPr>
        <rFont val="Calibri"/>
        <b/>
        <color theme="1"/>
        <sz val="20.0"/>
      </rPr>
      <t>Príloha č. 2 - Ponuka uchádzača - (</t>
    </r>
    <r>
      <rPr>
        <rFont val="Calibri"/>
        <b/>
        <i/>
        <color rgb="FFFF0000"/>
        <sz val="20.0"/>
      </rPr>
      <t>Povinná súčasť ponuky!</t>
    </r>
    <r>
      <rPr>
        <rFont val="Calibri"/>
        <b/>
        <color theme="1"/>
        <sz val="20.0"/>
      </rPr>
      <t>)</t>
    </r>
  </si>
  <si>
    <t>Nevyplňať, hodnoty su odvodene od typu Štandardné vozidlo - ŠKV</t>
  </si>
  <si>
    <t xml:space="preserve">Predmetom ponuky nie sú položky tvoriace skutočne preukázané náklady: 
poplatky za prístup (vstup) spoja prímestskej dopravy na autobusové stanice, 
mýto a daň z motorových vozidiel, 
poplatky platené Integrátorovi IDŽK </t>
  </si>
  <si>
    <t>Typ</t>
  </si>
  <si>
    <t>Nízkokapacitné vozidlo - NKV</t>
  </si>
  <si>
    <t>Štandardné vozidlo - ŠKV</t>
  </si>
  <si>
    <t>Veľkokapacitné vozidlo - VKV</t>
  </si>
  <si>
    <t>Mikrobus - M</t>
  </si>
  <si>
    <t>Maxibus (Vysokokapacitné vozidlo) - MKV</t>
  </si>
  <si>
    <t>Palivo</t>
  </si>
  <si>
    <t>NAFTA</t>
  </si>
  <si>
    <t>CNG</t>
  </si>
  <si>
    <t xml:space="preserve">1.A Úplná cenová ponuka za Výkonový km </t>
  </si>
  <si>
    <t>Ponuka</t>
  </si>
  <si>
    <t>Východiský počet Výkonových km</t>
  </si>
  <si>
    <t>NAFTA+CNG</t>
  </si>
  <si>
    <t>Časť ceny PHM</t>
  </si>
  <si>
    <r>
      <rPr>
        <rFont val="Calibri"/>
        <color theme="1"/>
        <sz val="11.0"/>
      </rPr>
      <t>Pohonné hmoty pre</t>
    </r>
    <r>
      <rPr>
        <rFont val="Calibri"/>
        <color rgb="FF0070C0"/>
        <sz val="11.0"/>
      </rPr>
      <t xml:space="preserve"> Základné vozidlá (autobusy)</t>
    </r>
  </si>
  <si>
    <r>
      <rPr>
        <rFont val="Calibri"/>
        <color theme="1"/>
        <sz val="11.0"/>
      </rPr>
      <t>Pohonné hmoty pre</t>
    </r>
    <r>
      <rPr>
        <rFont val="Calibri"/>
        <color rgb="FF0070C0"/>
        <sz val="11.0"/>
      </rPr>
      <t xml:space="preserve"> Základné vozidlá (autobusy)</t>
    </r>
  </si>
  <si>
    <r>
      <rPr>
        <rFont val="Calibri"/>
        <color theme="1"/>
        <sz val="11.0"/>
      </rPr>
      <t>Pohonné hmoty pre</t>
    </r>
    <r>
      <rPr>
        <rFont val="Calibri"/>
        <color rgb="FF0070C0"/>
        <sz val="11.0"/>
      </rPr>
      <t xml:space="preserve"> Základné vozidlá (autobusy)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</si>
  <si>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PHM0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</si>
  <si>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PHM0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</si>
  <si>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PHM0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</si>
  <si>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PHM0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</si>
  <si>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PHM0</t>
    </r>
  </si>
  <si>
    <t>SPOLU</t>
  </si>
  <si>
    <t>Časť ceny Cena práce</t>
  </si>
  <si>
    <t>Priame mzdy</t>
  </si>
  <si>
    <t>Vodiči</t>
  </si>
  <si>
    <t>Náklady sociáleho zabezpečenia</t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</si>
  <si>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CP0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</si>
  <si>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CP0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</si>
  <si>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CP0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</si>
  <si>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CP0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</si>
  <si>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CP0</t>
    </r>
  </si>
  <si>
    <t>Prepočítaný počet Výkonových km podľa počtu vozidiel</t>
  </si>
  <si>
    <t>Časť ceny Ostatné náklady</t>
  </si>
  <si>
    <t>Cestovné náhrady Vodiči</t>
  </si>
  <si>
    <t>Opravy a udržiavanie Základných a Záložných vozidiel</t>
  </si>
  <si>
    <t>Priamy materiál súvisiaci s prevádzkou Používaných vozidiel</t>
  </si>
  <si>
    <t>Ostatné priame náklady súvisiace s prevádzkou Používaných vozidiel</t>
  </si>
  <si>
    <t>Zamestnanci (okrem Vodičov)</t>
  </si>
  <si>
    <t>Náklady zdrav. a soc. zabezpečenia</t>
  </si>
  <si>
    <r>
      <rPr>
        <rFont val="Calibri"/>
        <color theme="1"/>
        <sz val="11.0"/>
      </rPr>
      <t xml:space="preserve">Ostatné odpisy </t>
    </r>
    <r>
      <rPr>
        <rFont val="Calibri"/>
        <color rgb="FF0070C0"/>
        <sz val="11.0"/>
      </rPr>
      <t>(okrem odpisov za Základné a Záložné vozidlá)</t>
    </r>
  </si>
  <si>
    <r>
      <rPr>
        <rFont val="Calibri"/>
        <color theme="1"/>
        <sz val="11.0"/>
      </rPr>
      <t xml:space="preserve">Ostatné odpisy </t>
    </r>
    <r>
      <rPr>
        <rFont val="Calibri"/>
        <color rgb="FF0070C0"/>
        <sz val="11.0"/>
      </rPr>
      <t>(okrem odpisov za Základné a Záložné vozidlá)</t>
    </r>
  </si>
  <si>
    <r>
      <rPr>
        <rFont val="Calibri"/>
        <color theme="1"/>
        <sz val="11.0"/>
      </rPr>
      <t xml:space="preserve">Ostatné odpisy </t>
    </r>
    <r>
      <rPr>
        <rFont val="Calibri"/>
        <color rgb="FF0070C0"/>
        <sz val="11.0"/>
      </rPr>
      <t>(okrem odpisov za Základné a Záložné vozidlá)</t>
    </r>
  </si>
  <si>
    <t>Ročná cena za výkonové km</t>
  </si>
  <si>
    <t>Ostatná réžia (neuvedené vyššie)</t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</si>
  <si>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ON0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</si>
  <si>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ON0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</si>
  <si>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ON0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</si>
  <si>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ON0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</si>
  <si>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ON0</t>
    </r>
  </si>
  <si>
    <t>Zisk</t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</si>
  <si>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ZISK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</si>
  <si>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ZISK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</si>
  <si>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ZISK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</si>
  <si>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ZISK</t>
    </r>
  </si>
  <si>
    <r>
      <rPr>
        <rFont val="Calibri"/>
        <b/>
        <color theme="1"/>
        <sz val="11.0"/>
      </rPr>
      <t>Spolu CC</t>
    </r>
    <r>
      <rPr>
        <rFont val="Calibri"/>
        <b/>
        <color theme="1"/>
        <sz val="8.0"/>
      </rPr>
      <t>ZISK</t>
    </r>
  </si>
  <si>
    <r>
      <rPr>
        <rFont val="Calibri"/>
        <b/>
        <color rgb="FFFF0000"/>
        <sz val="11.0"/>
      </rPr>
      <t>POZOR! Zaokrúhliť ponukovú cenu</t>
    </r>
    <r>
      <rPr>
        <rFont val="Calibri"/>
        <b/>
        <color rgb="FF0070C0"/>
        <sz val="11.0"/>
      </rPr>
      <t xml:space="preserve"> a jej časti</t>
    </r>
    <r>
      <rPr>
        <rFont val="Calibri"/>
        <b/>
        <color rgb="FFFF0000"/>
        <sz val="11.0"/>
      </rPr>
      <t xml:space="preserve"> na 4 desatinné miesta!</t>
    </r>
  </si>
  <si>
    <r>
      <rPr>
        <rFont val="Calibri"/>
        <b/>
        <color rgb="FFFF0000"/>
        <sz val="11.0"/>
      </rPr>
      <t>POZOR! Zaokrúhliť ponukovú cenu</t>
    </r>
    <r>
      <rPr>
        <rFont val="Calibri"/>
        <b/>
        <color rgb="FF0070C0"/>
        <sz val="11.0"/>
      </rPr>
      <t xml:space="preserve"> a jej časti</t>
    </r>
    <r>
      <rPr>
        <rFont val="Calibri"/>
        <b/>
        <color rgb="FFFF0000"/>
        <sz val="11.0"/>
      </rPr>
      <t xml:space="preserve"> na 4 desatinné miesta!</t>
    </r>
  </si>
  <si>
    <r>
      <rPr>
        <rFont val="Calibri"/>
        <b/>
        <color rgb="FFFF0000"/>
        <sz val="11.0"/>
      </rPr>
      <t>POZOR! Zaokrúhliť ponukovú cenu</t>
    </r>
    <r>
      <rPr>
        <rFont val="Calibri"/>
        <b/>
        <color rgb="FF0070C0"/>
        <sz val="11.0"/>
      </rPr>
      <t xml:space="preserve"> a jej časti</t>
    </r>
    <r>
      <rPr>
        <rFont val="Calibri"/>
        <b/>
        <color rgb="FFFF0000"/>
        <sz val="11.0"/>
      </rPr>
      <t xml:space="preserve"> na 4 desatinné miesta!</t>
    </r>
  </si>
  <si>
    <t>Spolu</t>
  </si>
  <si>
    <r>
      <rPr>
        <rFont val="Calibri"/>
        <b/>
        <color theme="1"/>
        <sz val="12.0"/>
      </rPr>
      <t>SPOLU C</t>
    </r>
    <r>
      <rPr>
        <rFont val="Calibri"/>
        <b/>
        <color theme="1"/>
        <sz val="8.0"/>
      </rPr>
      <t>SPOLU0</t>
    </r>
  </si>
  <si>
    <r>
      <rPr>
        <rFont val="Calibri"/>
        <b/>
        <color theme="1"/>
        <sz val="12.0"/>
      </rPr>
      <t>SPOLU C</t>
    </r>
    <r>
      <rPr>
        <rFont val="Calibri"/>
        <b/>
        <color theme="1"/>
        <sz val="8.0"/>
      </rPr>
      <t>SPOLU0</t>
    </r>
  </si>
  <si>
    <r>
      <rPr>
        <rFont val="Calibri"/>
        <b/>
        <color theme="1"/>
        <sz val="12.0"/>
      </rPr>
      <t>SPOLU C</t>
    </r>
    <r>
      <rPr>
        <rFont val="Calibri"/>
        <b/>
        <color theme="1"/>
        <sz val="8.0"/>
      </rPr>
      <t>SPOLU0</t>
    </r>
  </si>
  <si>
    <r>
      <rPr>
        <rFont val="Calibri"/>
        <b/>
        <color theme="1"/>
        <sz val="12.0"/>
      </rPr>
      <t>SPOLU C</t>
    </r>
    <r>
      <rPr>
        <rFont val="Calibri"/>
        <b/>
        <color theme="1"/>
        <sz val="8.0"/>
      </rPr>
      <t>SPOLU0</t>
    </r>
  </si>
  <si>
    <r>
      <rPr>
        <rFont val="Calibri"/>
        <b/>
        <color theme="1"/>
        <sz val="12.0"/>
      </rPr>
      <t>SPOLU C</t>
    </r>
    <r>
      <rPr>
        <rFont val="Calibri"/>
        <b/>
        <color theme="1"/>
        <sz val="8.0"/>
      </rPr>
      <t>SPOLU0</t>
    </r>
  </si>
  <si>
    <t>1.B Cenová ponuka - cena za jedno Základné vozidlo</t>
  </si>
  <si>
    <t>1.B Cenová ponuka - ročná cena za jedno Základné vozidlo</t>
  </si>
  <si>
    <t>Celkové Odpisy za jedno Základné Vozidlo za celé obdobie zmluvy</t>
  </si>
  <si>
    <t xml:space="preserve">alebo </t>
  </si>
  <si>
    <t>Celkový nájom, resp. lízing za jedno Základné Vozidlo za celé obdobie zmluvy</t>
  </si>
  <si>
    <t>Celkové náklady na informačný a odbavovací systém inštalovaný vo vozidle za celé obdobie zmluvy</t>
  </si>
  <si>
    <t xml:space="preserve">Mesačná Cena 
(1/120 celkových nákladov)  
za 1 Základné vozidlo  </t>
  </si>
  <si>
    <t xml:space="preserve">Spolu </t>
  </si>
  <si>
    <t xml:space="preserve">Celkové ročné náklady za Základné a Záložné vozidlá, 
informačný a odbavovací systém inštalovaný vo vozidle </t>
  </si>
  <si>
    <t>Spolu MOP</t>
  </si>
  <si>
    <t>CELKOVÁ Ročná hodnota ponuky</t>
  </si>
  <si>
    <t>Nevyplňajte,hodnoty su vypočítane automaticky</t>
  </si>
  <si>
    <t>Ponúkaný počet</t>
  </si>
  <si>
    <t>2. CELKOVÝ Ponúkaný východiskový počet Základných vozidiel podľa obehov</t>
  </si>
  <si>
    <t>2. Ponúkaný východiskový počet Základných vozidiel podľa obehov</t>
  </si>
  <si>
    <r>
      <rPr>
        <rFont val="Calibri"/>
        <b/>
        <color theme="1"/>
        <sz val="14.0"/>
      </rPr>
      <t>3. CELKOVÝ Ponúkaný východiskový počet záložných vozidiel (</t>
    </r>
    <r>
      <rPr>
        <rFont val="Calibri"/>
        <b/>
        <color rgb="FFFF0000"/>
        <sz val="14.0"/>
      </rPr>
      <t>min.</t>
    </r>
    <r>
      <rPr>
        <rFont val="Calibri"/>
        <b/>
        <color theme="1"/>
        <sz val="14.0"/>
      </rPr>
      <t xml:space="preserve"> 8%)</t>
    </r>
  </si>
  <si>
    <r>
      <rPr>
        <rFont val="Calibri"/>
        <b/>
        <color theme="1"/>
        <sz val="14.0"/>
      </rPr>
      <t>3. Ponúkaný východiskový počet záložných vozidiel (</t>
    </r>
    <r>
      <rPr>
        <rFont val="Calibri"/>
        <b/>
        <color rgb="FFFF0000"/>
        <sz val="14.0"/>
      </rPr>
      <t>min</t>
    </r>
    <r>
      <rPr>
        <rFont val="Calibri"/>
        <b/>
        <color theme="1"/>
        <sz val="14.0"/>
      </rPr>
      <t>. 8%)</t>
    </r>
  </si>
  <si>
    <r>
      <rPr>
        <rFont val="Calibri"/>
        <b/>
        <color theme="1"/>
        <sz val="14.0"/>
      </rPr>
      <t>3. Ponúkaný východiskový počet záložných vozidiel (</t>
    </r>
    <r>
      <rPr>
        <rFont val="Calibri"/>
        <b/>
        <color rgb="FFFF0000"/>
        <sz val="14.0"/>
      </rPr>
      <t xml:space="preserve">min. </t>
    </r>
    <r>
      <rPr>
        <rFont val="Calibri"/>
        <b/>
        <color theme="1"/>
        <sz val="14.0"/>
      </rPr>
      <t>8%)</t>
    </r>
  </si>
  <si>
    <r>
      <rPr>
        <rFont val="Calibri"/>
        <b/>
        <color theme="1"/>
        <sz val="14.0"/>
      </rPr>
      <t xml:space="preserve">3. Ponúkaný východiskový počet záložných vozidiel </t>
    </r>
    <r>
      <rPr>
        <rFont val="Calibri"/>
        <b/>
        <color rgb="FFFF0000"/>
        <sz val="14.0"/>
      </rPr>
      <t xml:space="preserve">(min. </t>
    </r>
    <r>
      <rPr>
        <rFont val="Calibri"/>
        <b/>
        <color theme="1"/>
        <sz val="14.0"/>
      </rPr>
      <t>8%)</t>
    </r>
  </si>
  <si>
    <t>4. Východiskový počet vodičov</t>
  </si>
  <si>
    <t xml:space="preserve">5. Priemerné mesačné náklady na priame mzdy a odvody jedného vodiča </t>
  </si>
  <si>
    <t>Identifikácia uchádzača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</si>
  <si>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</si>
  <si>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</si>
  <si>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</si>
  <si>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</si>
  <si>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</si>
  <si>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</si>
  <si>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</si>
  <si>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</si>
  <si>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r>
      <rPr>
        <rFont val="Calibri Light"/>
        <b/>
        <color theme="1"/>
        <sz val="10.0"/>
      </rPr>
      <t>pečiatka</t>
    </r>
    <r>
      <rPr>
        <rFont val="Calibri Light"/>
        <color theme="1"/>
        <sz val="10.0"/>
      </rPr>
      <t xml:space="preserve"> a </t>
    </r>
    <r>
      <rPr>
        <rFont val="Calibri Light"/>
        <b/>
        <color theme="1"/>
        <sz val="10.0"/>
      </rPr>
      <t xml:space="preserve">podpis oprávnenej osoby 
</t>
    </r>
    <r>
      <rPr>
        <rFont val="Calibri Light"/>
        <color theme="1"/>
        <sz val="10.0"/>
      </rPr>
      <t>uchádzača</t>
    </r>
  </si>
  <si>
    <t>UPOZORNENIE:</t>
  </si>
  <si>
    <t>- povinné údaje, ktoré vypĺňa uchádzač</t>
  </si>
  <si>
    <t>- povinné údaje počítané automaticky z údajov vyplnených uchádzačom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</si>
</sst>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#,##0.0"/>
    <numFmt numFmtId="165" formatCode="_-* #,##0.0000\ [$€-1]_-;\-* #,##0.0000\ [$€-1]_-;_-* &quot;-&quot;????\ [$€-1]_-;_-@"/>
    <numFmt numFmtId="166" formatCode="_-* #,##0.00\ [$€-1]_-;\-* #,##0.00\ [$€-1]_-;_-* &quot;-&quot;??\ [$€-1]_-;_-@"/>
    <numFmt numFmtId="167" formatCode="_-* #,##0.000\ [$€-1]_-;\-* #,##0.000\ [$€-1]_-;_-* &quot;-&quot;??\ [$€-1]_-;_-@"/>
    <numFmt numFmtId="168" formatCode="0.000"/>
    <numFmt numFmtId="169" formatCode="#,##0.00\ &quot;€&quot;"/>
    <numFmt numFmtId="170" formatCode="dd/mm/yy"/>
  </numFmts>
  <fonts count="19">
    <font>
      <sz val="11.0"/>
      <color theme="1"/>
      <name val="Arial"/>
    </font>
    <font>
      <b/>
      <sz val="20.0"/>
      <color theme="1"/>
      <name val="Calibri"/>
    </font>
    <font/>
    <font>
      <b/>
      <sz val="20.0"/>
      <color rgb="FFFF0000"/>
      <name val="Calibri"/>
    </font>
    <font>
      <sz val="20.0"/>
      <color theme="1"/>
      <name val="Calibri"/>
    </font>
    <font>
      <sz val="11.0"/>
      <color theme="1"/>
      <name val="Calibri"/>
    </font>
    <font>
      <b/>
      <sz val="12.0"/>
      <color rgb="FFFF0000"/>
      <name val="Calibri"/>
    </font>
    <font>
      <b/>
      <sz val="16.0"/>
      <color theme="1"/>
      <name val="Calibri"/>
    </font>
    <font>
      <b/>
      <sz val="14.0"/>
      <color theme="1"/>
      <name val="Calibri"/>
    </font>
    <font>
      <b/>
      <i/>
      <sz val="11.0"/>
      <color rgb="FFFF0000"/>
      <name val="Calibri"/>
    </font>
    <font>
      <b/>
      <sz val="11.0"/>
      <color theme="1"/>
      <name val="Calibri"/>
    </font>
    <font>
      <b/>
      <sz val="11.0"/>
      <color rgb="FFFF0000"/>
      <name val="Calibri"/>
    </font>
    <font>
      <b/>
      <sz val="14.0"/>
      <color rgb="FFFF0000"/>
      <name val="Calibri"/>
    </font>
    <font>
      <b/>
      <sz val="12.0"/>
      <color theme="1"/>
      <name val="Calibri"/>
    </font>
    <font>
      <sz val="14.0"/>
      <color theme="1"/>
      <name val="Calibri"/>
    </font>
    <font>
      <b/>
      <sz val="36.0"/>
      <color theme="1"/>
      <name val="Calibri"/>
    </font>
    <font>
      <sz val="14.0"/>
      <color rgb="FFFF0000"/>
      <name val="Calibri"/>
    </font>
    <font>
      <b/>
      <sz val="10.0"/>
      <color theme="1"/>
      <name val="Calibri"/>
    </font>
    <font>
      <sz val="10.0"/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9CC2E5"/>
        <bgColor rgb="FF9CC2E5"/>
      </patternFill>
    </fill>
    <fill>
      <patternFill patternType="solid">
        <fgColor rgb="FFD8D8D8"/>
        <bgColor rgb="FFD8D8D8"/>
      </patternFill>
    </fill>
    <fill>
      <patternFill patternType="solid">
        <fgColor rgb="FFE2EFD9"/>
        <bgColor rgb="FFE2EFD9"/>
      </patternFill>
    </fill>
    <fill>
      <patternFill patternType="solid">
        <fgColor rgb="FFC5E0B3"/>
        <bgColor rgb="FFC5E0B3"/>
      </patternFill>
    </fill>
    <fill>
      <patternFill patternType="solid">
        <fgColor theme="0"/>
        <bgColor theme="0"/>
      </patternFill>
    </fill>
    <fill>
      <patternFill patternType="solid">
        <fgColor rgb="FFA8D08D"/>
        <bgColor rgb="FFA8D08D"/>
      </patternFill>
    </fill>
  </fills>
  <borders count="59">
    <border/>
    <border>
      <left/>
      <top/>
    </border>
    <border>
      <top/>
    </border>
    <border>
      <left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/>
      <right/>
      <top/>
      <bottom/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top style="thin">
        <color rgb="FF000000"/>
      </top>
    </border>
    <border>
      <left/>
      <right style="medium">
        <color rgb="FF000000"/>
      </right>
      <top/>
      <bottom style="medium">
        <color rgb="FF000000"/>
      </bottom>
    </border>
    <border>
      <left/>
      <bottom style="medium">
        <color rgb="FF000000"/>
      </bottom>
    </border>
    <border>
      <left style="thin">
        <color rgb="FF000000"/>
      </left>
      <top/>
      <bottom style="hair">
        <color rgb="FF000000"/>
      </bottom>
    </border>
    <border>
      <right style="thin">
        <color rgb="FF000000"/>
      </right>
      <top/>
      <bottom style="hair">
        <color rgb="FF000000"/>
      </bottom>
    </border>
    <border>
      <left style="thin">
        <color rgb="FF000000"/>
      </left>
      <top style="hair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hair">
        <color rgb="FF000000"/>
      </top>
      <bottom style="thin">
        <color rgb="FF000000"/>
      </bottom>
    </border>
    <border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6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center" shrinkToFit="0" wrapText="1"/>
    </xf>
    <xf borderId="5" fillId="0" fontId="2" numFmtId="0" xfId="0" applyBorder="1" applyFont="1"/>
    <xf borderId="5" fillId="0" fontId="4" numFmtId="0" xfId="0" applyAlignment="1" applyBorder="1" applyFont="1">
      <alignment shrinkToFit="0" wrapText="1"/>
    </xf>
    <xf borderId="5" fillId="0" fontId="3" numFmtId="0" xfId="0" applyAlignment="1" applyBorder="1" applyFont="1">
      <alignment horizontal="center" shrinkToFit="0" wrapText="1"/>
    </xf>
    <xf borderId="6" fillId="0" fontId="2" numFmtId="0" xfId="0" applyBorder="1" applyFont="1"/>
    <xf borderId="0" fillId="0" fontId="1" numFmtId="0" xfId="0" applyAlignment="1" applyFont="1">
      <alignment horizontal="center" vertical="center"/>
    </xf>
    <xf borderId="7" fillId="0" fontId="5" numFmtId="0" xfId="0" applyBorder="1" applyFont="1"/>
    <xf borderId="0" fillId="0" fontId="5" numFmtId="0" xfId="0" applyFont="1"/>
    <xf borderId="8" fillId="0" fontId="5" numFmtId="0" xfId="0" applyBorder="1" applyFont="1"/>
    <xf borderId="4" fillId="0" fontId="6" numFmtId="0" xfId="0" applyAlignment="1" applyBorder="1" applyFont="1">
      <alignment horizontal="center" shrinkToFit="0" vertical="center" wrapText="1"/>
    </xf>
    <xf borderId="9" fillId="0" fontId="1" numFmtId="0" xfId="0" applyAlignment="1" applyBorder="1" applyFont="1">
      <alignment horizontal="center" vertical="center"/>
    </xf>
    <xf borderId="10" fillId="3" fontId="1" numFmtId="0" xfId="0" applyAlignment="1" applyBorder="1" applyFill="1" applyFont="1">
      <alignment horizontal="center" vertical="center"/>
    </xf>
    <xf borderId="11" fillId="0" fontId="2" numFmtId="0" xfId="0" applyBorder="1" applyFont="1"/>
    <xf borderId="12" fillId="0" fontId="2" numFmtId="0" xfId="0" applyBorder="1" applyFont="1"/>
    <xf borderId="10" fillId="3" fontId="1" numFmtId="0" xfId="0" applyAlignment="1" applyBorder="1" applyFont="1">
      <alignment horizontal="center" shrinkToFit="0" vertical="center" wrapText="1"/>
    </xf>
    <xf borderId="13" fillId="0" fontId="1" numFmtId="0" xfId="0" applyAlignment="1" applyBorder="1" applyFont="1">
      <alignment horizontal="center" vertical="center"/>
    </xf>
    <xf borderId="10" fillId="3" fontId="7" numFmtId="0" xfId="0" applyAlignment="1" applyBorder="1" applyFont="1">
      <alignment horizontal="center" vertical="center"/>
    </xf>
    <xf borderId="14" fillId="0" fontId="2" numFmtId="0" xfId="0" applyBorder="1" applyFont="1"/>
    <xf borderId="15" fillId="0" fontId="2" numFmtId="0" xfId="0" applyBorder="1" applyFont="1"/>
    <xf borderId="16" fillId="0" fontId="2" numFmtId="0" xfId="0" applyBorder="1" applyFont="1"/>
    <xf borderId="17" fillId="0" fontId="2" numFmtId="0" xfId="0" applyBorder="1" applyFont="1"/>
    <xf borderId="0" fillId="0" fontId="5" numFmtId="0" xfId="0" applyAlignment="1" applyFont="1">
      <alignment horizontal="center"/>
    </xf>
    <xf borderId="9" fillId="3" fontId="1" numFmtId="0" xfId="0" applyAlignment="1" applyBorder="1" applyFont="1">
      <alignment horizontal="center" vertical="center"/>
    </xf>
    <xf borderId="9" fillId="4" fontId="1" numFmtId="0" xfId="0" applyAlignment="1" applyBorder="1" applyFill="1" applyFont="1">
      <alignment horizontal="center" vertical="center"/>
    </xf>
    <xf borderId="18" fillId="4" fontId="1" numFmtId="0" xfId="0" applyAlignment="1" applyBorder="1" applyFont="1">
      <alignment horizontal="center" vertical="center"/>
    </xf>
    <xf borderId="10" fillId="0" fontId="8" numFmtId="0" xfId="0" applyAlignment="1" applyBorder="1" applyFont="1">
      <alignment horizontal="center"/>
    </xf>
    <xf borderId="9" fillId="0" fontId="8" numFmtId="0" xfId="0" applyAlignment="1" applyBorder="1" applyFont="1">
      <alignment horizontal="center"/>
    </xf>
    <xf borderId="19" fillId="0" fontId="8" numFmtId="0" xfId="0" applyAlignment="1" applyBorder="1" applyFont="1">
      <alignment horizontal="center"/>
    </xf>
    <xf borderId="0" fillId="0" fontId="8" numFmtId="0" xfId="0" applyAlignment="1" applyFont="1">
      <alignment horizontal="left"/>
    </xf>
    <xf borderId="7" fillId="0" fontId="8" numFmtId="0" xfId="0" applyAlignment="1" applyBorder="1" applyFont="1">
      <alignment horizontal="left"/>
    </xf>
    <xf borderId="8" fillId="0" fontId="8" numFmtId="0" xfId="0" applyAlignment="1" applyBorder="1" applyFont="1">
      <alignment horizontal="left"/>
    </xf>
    <xf borderId="0" fillId="0" fontId="9" numFmtId="0" xfId="0" applyAlignment="1" applyFont="1">
      <alignment horizontal="center"/>
    </xf>
    <xf borderId="8" fillId="0" fontId="9" numFmtId="0" xfId="0" applyAlignment="1" applyBorder="1" applyFont="1">
      <alignment horizontal="center"/>
    </xf>
    <xf borderId="20" fillId="5" fontId="8" numFmtId="0" xfId="0" applyAlignment="1" applyBorder="1" applyFill="1" applyFont="1">
      <alignment horizontal="center" shrinkToFit="0" vertical="center" wrapText="1"/>
    </xf>
    <xf borderId="9" fillId="5" fontId="5" numFmtId="0" xfId="0" applyBorder="1" applyFont="1"/>
    <xf borderId="9" fillId="5" fontId="5" numFmtId="164" xfId="0" applyBorder="1" applyFont="1" applyNumberFormat="1"/>
    <xf borderId="9" fillId="5" fontId="10" numFmtId="0" xfId="0" applyAlignment="1" applyBorder="1" applyFont="1">
      <alignment horizontal="center" vertical="center"/>
    </xf>
    <xf borderId="10" fillId="0" fontId="5" numFmtId="0" xfId="0" applyAlignment="1" applyBorder="1" applyFont="1">
      <alignment horizontal="left" vertical="center"/>
    </xf>
    <xf borderId="9" fillId="6" fontId="5" numFmtId="165" xfId="0" applyBorder="1" applyFill="1" applyFont="1" applyNumberFormat="1"/>
    <xf borderId="21" fillId="5" fontId="10" numFmtId="0" xfId="0" applyAlignment="1" applyBorder="1" applyFont="1">
      <alignment horizontal="center" vertical="center"/>
    </xf>
    <xf borderId="22" fillId="0" fontId="2" numFmtId="0" xfId="0" applyBorder="1" applyFont="1"/>
    <xf borderId="23" fillId="0" fontId="2" numFmtId="0" xfId="0" applyBorder="1" applyFont="1"/>
    <xf borderId="24" fillId="5" fontId="10" numFmtId="0" xfId="0" applyAlignment="1" applyBorder="1" applyFont="1">
      <alignment horizontal="center" vertical="center"/>
    </xf>
    <xf borderId="25" fillId="0" fontId="2" numFmtId="0" xfId="0" applyBorder="1" applyFont="1"/>
    <xf borderId="26" fillId="0" fontId="2" numFmtId="0" xfId="0" applyBorder="1" applyFont="1"/>
    <xf borderId="0" fillId="0" fontId="10" numFmtId="0" xfId="0" applyFont="1"/>
    <xf borderId="27" fillId="7" fontId="10" numFmtId="0" xfId="0" applyBorder="1" applyFill="1" applyFont="1"/>
    <xf borderId="27" fillId="7" fontId="10" numFmtId="165" xfId="0" applyBorder="1" applyFont="1" applyNumberFormat="1"/>
    <xf borderId="27" fillId="2" fontId="10" numFmtId="165" xfId="0" applyBorder="1" applyFont="1" applyNumberFormat="1"/>
    <xf borderId="9" fillId="5" fontId="5" numFmtId="164" xfId="0" applyAlignment="1" applyBorder="1" applyFont="1" applyNumberFormat="1">
      <alignment shrinkToFit="0" wrapText="1"/>
    </xf>
    <xf borderId="28" fillId="0" fontId="2" numFmtId="0" xfId="0" applyBorder="1" applyFont="1"/>
    <xf borderId="20" fillId="5" fontId="10" numFmtId="0" xfId="0" applyAlignment="1" applyBorder="1" applyFont="1">
      <alignment horizontal="center" vertical="center"/>
    </xf>
    <xf borderId="9" fillId="0" fontId="5" numFmtId="0" xfId="0" applyAlignment="1" applyBorder="1" applyFont="1">
      <alignment horizontal="left" vertical="center"/>
    </xf>
    <xf borderId="20" fillId="3" fontId="5" numFmtId="0" xfId="0" applyAlignment="1" applyBorder="1" applyFont="1">
      <alignment horizontal="left" vertical="center"/>
    </xf>
    <xf borderId="29" fillId="5" fontId="10" numFmtId="0" xfId="0" applyAlignment="1" applyBorder="1" applyFont="1">
      <alignment horizontal="center" vertical="center"/>
    </xf>
    <xf borderId="30" fillId="0" fontId="2" numFmtId="0" xfId="0" applyBorder="1" applyFont="1"/>
    <xf borderId="31" fillId="0" fontId="2" numFmtId="0" xfId="0" applyBorder="1" applyFont="1"/>
    <xf borderId="32" fillId="5" fontId="10" numFmtId="0" xfId="0" applyAlignment="1" applyBorder="1" applyFont="1">
      <alignment horizontal="center" vertical="center"/>
    </xf>
    <xf borderId="33" fillId="0" fontId="2" numFmtId="0" xfId="0" applyBorder="1" applyFont="1"/>
    <xf borderId="34" fillId="5" fontId="5" numFmtId="0" xfId="0" applyBorder="1" applyFont="1"/>
    <xf borderId="9" fillId="3" fontId="5" numFmtId="0" xfId="0" applyAlignment="1" applyBorder="1" applyFont="1">
      <alignment horizontal="left" vertical="center"/>
    </xf>
    <xf borderId="35" fillId="0" fontId="2" numFmtId="0" xfId="0" applyBorder="1" applyFont="1"/>
    <xf borderId="36" fillId="0" fontId="2" numFmtId="0" xfId="0" applyBorder="1" applyFont="1"/>
    <xf borderId="37" fillId="0" fontId="2" numFmtId="0" xfId="0" applyBorder="1" applyFont="1"/>
    <xf borderId="0" fillId="0" fontId="10" numFmtId="0" xfId="0" applyAlignment="1" applyFont="1">
      <alignment horizontal="right"/>
    </xf>
    <xf borderId="7" fillId="0" fontId="10" numFmtId="0" xfId="0" applyAlignment="1" applyBorder="1" applyFont="1">
      <alignment horizontal="right"/>
    </xf>
    <xf borderId="8" fillId="0" fontId="10" numFmtId="0" xfId="0" applyAlignment="1" applyBorder="1" applyFont="1">
      <alignment horizontal="right"/>
    </xf>
    <xf borderId="20" fillId="5" fontId="5" numFmtId="0" xfId="0" applyAlignment="1" applyBorder="1" applyFont="1">
      <alignment horizontal="left" vertical="center"/>
    </xf>
    <xf borderId="20" fillId="5" fontId="10" numFmtId="0" xfId="0" applyAlignment="1" applyBorder="1" applyFont="1">
      <alignment horizontal="center" shrinkToFit="0" vertical="center" wrapText="1"/>
    </xf>
    <xf borderId="10" fillId="0" fontId="5" numFmtId="0" xfId="0" applyAlignment="1" applyBorder="1" applyFont="1">
      <alignment horizontal="left"/>
    </xf>
    <xf borderId="29" fillId="5" fontId="10" numFmtId="0" xfId="0" applyAlignment="1" applyBorder="1" applyFont="1">
      <alignment horizontal="center" shrinkToFit="0" vertical="center" wrapText="1"/>
    </xf>
    <xf borderId="32" fillId="5" fontId="10" numFmtId="0" xfId="0" applyAlignment="1" applyBorder="1" applyFont="1">
      <alignment horizontal="center" shrinkToFit="0" vertical="center" wrapText="1"/>
    </xf>
    <xf borderId="12" fillId="0" fontId="5" numFmtId="0" xfId="0" applyAlignment="1" applyBorder="1" applyFont="1">
      <alignment horizontal="left"/>
    </xf>
    <xf borderId="7" fillId="0" fontId="2" numFmtId="0" xfId="0" applyBorder="1" applyFont="1"/>
    <xf borderId="38" fillId="0" fontId="2" numFmtId="0" xfId="0" applyBorder="1" applyFont="1"/>
    <xf borderId="39" fillId="0" fontId="2" numFmtId="0" xfId="0" applyBorder="1" applyFont="1"/>
    <xf borderId="8" fillId="0" fontId="2" numFmtId="0" xfId="0" applyBorder="1" applyFont="1"/>
    <xf borderId="10" fillId="0" fontId="5" numFmtId="0" xfId="0" applyAlignment="1" applyBorder="1" applyFont="1">
      <alignment horizontal="left" shrinkToFit="0" wrapText="1"/>
    </xf>
    <xf borderId="40" fillId="3" fontId="5" numFmtId="0" xfId="0" applyAlignment="1" applyBorder="1" applyFont="1">
      <alignment horizontal="left" vertical="center"/>
    </xf>
    <xf borderId="9" fillId="5" fontId="5" numFmtId="166" xfId="0" applyBorder="1" applyFont="1" applyNumberFormat="1"/>
    <xf borderId="10" fillId="3" fontId="5" numFmtId="0" xfId="0" applyAlignment="1" applyBorder="1" applyFont="1">
      <alignment horizontal="left"/>
    </xf>
    <xf borderId="10" fillId="5" fontId="10" numFmtId="0" xfId="0" applyAlignment="1" applyBorder="1" applyFont="1">
      <alignment horizontal="left"/>
    </xf>
    <xf borderId="21" fillId="5" fontId="10" numFmtId="0" xfId="0" applyAlignment="1" applyBorder="1" applyFont="1">
      <alignment horizontal="center"/>
    </xf>
    <xf borderId="24" fillId="5" fontId="10" numFmtId="0" xfId="0" applyAlignment="1" applyBorder="1" applyFont="1">
      <alignment horizontal="center"/>
    </xf>
    <xf borderId="34" fillId="8" fontId="5" numFmtId="0" xfId="0" applyAlignment="1" applyBorder="1" applyFill="1" applyFont="1">
      <alignment horizontal="left"/>
    </xf>
    <xf borderId="0" fillId="0" fontId="11" numFmtId="0" xfId="0" applyFont="1"/>
    <xf borderId="34" fillId="8" fontId="5" numFmtId="167" xfId="0" applyBorder="1" applyFont="1" applyNumberFormat="1"/>
    <xf borderId="7" fillId="0" fontId="11" numFmtId="0" xfId="0" applyBorder="1" applyFont="1"/>
    <xf borderId="8" fillId="0" fontId="11" numFmtId="0" xfId="0" applyBorder="1" applyFont="1"/>
    <xf borderId="27" fillId="5" fontId="12" numFmtId="166" xfId="0" applyAlignment="1" applyBorder="1" applyFont="1" applyNumberFormat="1">
      <alignment vertical="center"/>
    </xf>
    <xf borderId="41" fillId="9" fontId="13" numFmtId="0" xfId="0" applyAlignment="1" applyBorder="1" applyFill="1" applyFont="1">
      <alignment horizontal="left"/>
    </xf>
    <xf borderId="42" fillId="0" fontId="2" numFmtId="0" xfId="0" applyBorder="1" applyFont="1"/>
    <xf borderId="43" fillId="0" fontId="2" numFmtId="0" xfId="0" applyBorder="1" applyFont="1"/>
    <xf borderId="27" fillId="9" fontId="13" numFmtId="165" xfId="0" applyBorder="1" applyFont="1" applyNumberFormat="1"/>
    <xf borderId="44" fillId="9" fontId="13" numFmtId="0" xfId="0" applyBorder="1" applyFont="1"/>
    <xf borderId="27" fillId="2" fontId="13" numFmtId="165" xfId="0" applyBorder="1" applyFont="1" applyNumberFormat="1"/>
    <xf borderId="10" fillId="0" fontId="8" numFmtId="0" xfId="0" applyAlignment="1" applyBorder="1" applyFont="1">
      <alignment horizontal="center" readingOrder="0"/>
    </xf>
    <xf borderId="13" fillId="0" fontId="8" numFmtId="0" xfId="0" applyAlignment="1" applyBorder="1" applyFont="1">
      <alignment readingOrder="0"/>
    </xf>
    <xf borderId="9" fillId="0" fontId="8" numFmtId="0" xfId="0" applyBorder="1" applyFont="1"/>
    <xf borderId="9" fillId="0" fontId="8" numFmtId="0" xfId="0" applyAlignment="1" applyBorder="1" applyFont="1">
      <alignment readingOrder="0"/>
    </xf>
    <xf borderId="18" fillId="0" fontId="8" numFmtId="0" xfId="0" applyBorder="1" applyFont="1"/>
    <xf borderId="10" fillId="3" fontId="5" numFmtId="0" xfId="0" applyAlignment="1" applyBorder="1" applyFont="1">
      <alignment horizontal="left" readingOrder="0" vertical="center"/>
    </xf>
    <xf borderId="9" fillId="6" fontId="5" numFmtId="166" xfId="0" applyBorder="1" applyFont="1" applyNumberFormat="1"/>
    <xf borderId="9" fillId="3" fontId="5" numFmtId="0" xfId="0" applyBorder="1" applyFont="1"/>
    <xf borderId="10" fillId="3" fontId="5" numFmtId="0" xfId="0" applyAlignment="1" applyBorder="1" applyFont="1">
      <alignment horizontal="left" readingOrder="0" shrinkToFit="0" vertical="center" wrapText="1"/>
    </xf>
    <xf borderId="9" fillId="6" fontId="5" numFmtId="166" xfId="0" applyAlignment="1" applyBorder="1" applyFont="1" applyNumberFormat="1">
      <alignment vertical="center"/>
    </xf>
    <xf borderId="10" fillId="0" fontId="5" numFmtId="0" xfId="0" applyAlignment="1" applyBorder="1" applyFont="1">
      <alignment horizontal="left" readingOrder="0" shrinkToFit="0" wrapText="1"/>
    </xf>
    <xf borderId="45" fillId="5" fontId="10" numFmtId="0" xfId="0" applyAlignment="1" applyBorder="1" applyFont="1">
      <alignment horizontal="center" shrinkToFit="0" vertical="center" wrapText="1"/>
    </xf>
    <xf borderId="10" fillId="0" fontId="10" numFmtId="0" xfId="0" applyAlignment="1" applyBorder="1" applyFont="1">
      <alignment horizontal="left"/>
    </xf>
    <xf borderId="46" fillId="7" fontId="10" numFmtId="166" xfId="0" applyAlignment="1" applyBorder="1" applyFont="1" applyNumberFormat="1">
      <alignment vertical="center"/>
    </xf>
    <xf borderId="47" fillId="0" fontId="2" numFmtId="0" xfId="0" applyBorder="1" applyFont="1"/>
    <xf borderId="10" fillId="5" fontId="8" numFmtId="0" xfId="0" applyAlignment="1" applyBorder="1" applyFont="1">
      <alignment horizontal="left" shrinkToFit="0" vertical="center" wrapText="1"/>
    </xf>
    <xf borderId="9" fillId="5" fontId="10" numFmtId="0" xfId="0" applyAlignment="1" applyBorder="1" applyFont="1">
      <alignment horizontal="center" shrinkToFit="0" vertical="center" wrapText="1"/>
    </xf>
    <xf borderId="27" fillId="7" fontId="10" numFmtId="0" xfId="0" applyAlignment="1" applyBorder="1" applyFont="1">
      <alignment horizontal="center" vertical="center"/>
    </xf>
    <xf borderId="27" fillId="7" fontId="10" numFmtId="166" xfId="0" applyAlignment="1" applyBorder="1" applyFont="1" applyNumberFormat="1">
      <alignment vertical="center"/>
    </xf>
    <xf borderId="27" fillId="2" fontId="10" numFmtId="4" xfId="0" applyAlignment="1" applyBorder="1" applyFont="1" applyNumberFormat="1">
      <alignment vertical="center"/>
    </xf>
    <xf borderId="0" fillId="0" fontId="5" numFmtId="4" xfId="0" applyAlignment="1" applyFont="1" applyNumberFormat="1">
      <alignment vertical="center"/>
    </xf>
    <xf borderId="27" fillId="7" fontId="10" numFmtId="4" xfId="0" applyAlignment="1" applyBorder="1" applyFont="1" applyNumberFormat="1">
      <alignment horizontal="center" vertical="center"/>
    </xf>
    <xf borderId="34" fillId="5" fontId="14" numFmtId="0" xfId="0" applyBorder="1" applyFont="1"/>
    <xf borderId="41" fillId="0" fontId="15" numFmtId="0" xfId="0" applyAlignment="1" applyBorder="1" applyFont="1">
      <alignment horizontal="center"/>
    </xf>
    <xf borderId="34" fillId="5" fontId="16" numFmtId="0" xfId="0" applyBorder="1" applyFont="1"/>
    <xf borderId="0" fillId="0" fontId="9" numFmtId="0" xfId="0" applyAlignment="1" applyFont="1">
      <alignment horizontal="center" vertical="center"/>
    </xf>
    <xf borderId="10" fillId="5" fontId="8" numFmtId="0" xfId="0" applyAlignment="1" applyBorder="1" applyFont="1">
      <alignment horizontal="left"/>
    </xf>
    <xf borderId="27" fillId="5" fontId="16" numFmtId="0" xfId="0" applyAlignment="1" applyBorder="1" applyFont="1">
      <alignment vertical="center"/>
    </xf>
    <xf borderId="27" fillId="6" fontId="5" numFmtId="0" xfId="0" applyAlignment="1" applyBorder="1" applyFont="1">
      <alignment vertical="center"/>
    </xf>
    <xf borderId="10" fillId="5" fontId="8" numFmtId="0" xfId="0" applyAlignment="1" applyBorder="1" applyFont="1">
      <alignment horizontal="left" readingOrder="0"/>
    </xf>
    <xf borderId="0" fillId="0" fontId="8" numFmtId="0" xfId="0" applyAlignment="1" applyFont="1">
      <alignment horizontal="left" readingOrder="0"/>
    </xf>
    <xf borderId="0" fillId="0" fontId="5" numFmtId="168" xfId="0" applyFont="1" applyNumberFormat="1"/>
    <xf borderId="0" fillId="0" fontId="0" numFmtId="0" xfId="0" applyAlignment="1" applyFont="1">
      <alignment horizontal="left" vertical="center"/>
    </xf>
    <xf borderId="10" fillId="6" fontId="17" numFmtId="0" xfId="0" applyAlignment="1" applyBorder="1" applyFont="1">
      <alignment horizontal="center" shrinkToFit="0" vertical="center" wrapText="1"/>
    </xf>
    <xf borderId="0" fillId="0" fontId="17" numFmtId="0" xfId="0" applyAlignment="1" applyFont="1">
      <alignment horizontal="right" shrinkToFit="0" wrapText="1"/>
    </xf>
    <xf borderId="48" fillId="6" fontId="17" numFmtId="0" xfId="0" applyAlignment="1" applyBorder="1" applyFont="1">
      <alignment horizontal="left" shrinkToFit="0" wrapText="1"/>
    </xf>
    <xf borderId="49" fillId="0" fontId="2" numFmtId="0" xfId="0" applyBorder="1" applyFont="1"/>
    <xf borderId="0" fillId="0" fontId="17" numFmtId="49" xfId="0" applyAlignment="1" applyFont="1" applyNumberFormat="1">
      <alignment shrinkToFit="0" vertical="top" wrapText="1"/>
    </xf>
    <xf borderId="0" fillId="0" fontId="18" numFmtId="0" xfId="0" applyAlignment="1" applyFont="1">
      <alignment horizontal="right" shrinkToFit="0" wrapText="1"/>
    </xf>
    <xf borderId="50" fillId="6" fontId="18" numFmtId="0" xfId="0" applyAlignment="1" applyBorder="1" applyFont="1">
      <alignment horizontal="left" shrinkToFit="0" wrapText="1"/>
    </xf>
    <xf borderId="51" fillId="0" fontId="2" numFmtId="0" xfId="0" applyBorder="1" applyFont="1"/>
    <xf borderId="0" fillId="0" fontId="18" numFmtId="49" xfId="0" applyAlignment="1" applyFont="1" applyNumberFormat="1">
      <alignment shrinkToFit="0" vertical="top" wrapText="1"/>
    </xf>
    <xf borderId="52" fillId="6" fontId="18" numFmtId="0" xfId="0" applyAlignment="1" applyBorder="1" applyFont="1">
      <alignment horizontal="left" shrinkToFit="0" wrapText="1"/>
    </xf>
    <xf borderId="53" fillId="0" fontId="2" numFmtId="0" xfId="0" applyBorder="1" applyFont="1"/>
    <xf borderId="0" fillId="0" fontId="18" numFmtId="0" xfId="0" applyAlignment="1" applyFont="1">
      <alignment horizontal="left" shrinkToFit="0" wrapText="1"/>
    </xf>
    <xf borderId="0" fillId="0" fontId="18" numFmtId="49" xfId="0" applyAlignment="1" applyFont="1" applyNumberFormat="1">
      <alignment horizontal="center" shrinkToFit="0" wrapText="1"/>
    </xf>
    <xf borderId="0" fillId="0" fontId="18" numFmtId="3" xfId="0" applyAlignment="1" applyFont="1" applyNumberFormat="1">
      <alignment horizontal="center" shrinkToFit="0" wrapText="1"/>
    </xf>
    <xf borderId="0" fillId="0" fontId="18" numFmtId="169" xfId="0" applyAlignment="1" applyFont="1" applyNumberFormat="1">
      <alignment horizontal="right" shrinkToFit="0" wrapText="1"/>
    </xf>
    <xf borderId="54" fillId="6" fontId="18" numFmtId="0" xfId="0" applyAlignment="1" applyBorder="1" applyFont="1">
      <alignment horizontal="center" shrinkToFit="0" wrapText="1"/>
    </xf>
    <xf borderId="55" fillId="0" fontId="2" numFmtId="0" xfId="0" applyBorder="1" applyFont="1"/>
    <xf borderId="52" fillId="6" fontId="18" numFmtId="170" xfId="0" applyAlignment="1" applyBorder="1" applyFont="1" applyNumberFormat="1">
      <alignment horizontal="center" shrinkToFit="0" wrapText="1"/>
    </xf>
    <xf borderId="0" fillId="0" fontId="18" numFmtId="0" xfId="0" applyAlignment="1" applyFont="1">
      <alignment shrinkToFit="0" vertical="top" wrapText="1"/>
    </xf>
    <xf borderId="0" fillId="0" fontId="18" numFmtId="0" xfId="0" applyAlignment="1" applyFont="1">
      <alignment vertical="top"/>
    </xf>
    <xf borderId="0" fillId="0" fontId="18" numFmtId="49" xfId="0" applyAlignment="1" applyFont="1" applyNumberFormat="1">
      <alignment horizontal="center" shrinkToFit="0" vertical="top" wrapText="1"/>
    </xf>
    <xf borderId="0" fillId="0" fontId="18" numFmtId="3" xfId="0" applyAlignment="1" applyFont="1" applyNumberFormat="1">
      <alignment horizontal="center" shrinkToFit="0" vertical="top" wrapText="1"/>
    </xf>
    <xf borderId="0" fillId="0" fontId="18" numFmtId="169" xfId="0" applyAlignment="1" applyFont="1" applyNumberFormat="1">
      <alignment horizontal="right" shrinkToFit="0" vertical="top" wrapText="1"/>
    </xf>
    <xf borderId="32" fillId="6" fontId="18" numFmtId="0" xfId="0" applyAlignment="1" applyBorder="1" applyFont="1">
      <alignment horizontal="center" shrinkToFit="0" vertical="top" wrapText="1"/>
    </xf>
    <xf borderId="56" fillId="0" fontId="2" numFmtId="0" xfId="0" applyBorder="1" applyFont="1"/>
    <xf borderId="57" fillId="0" fontId="2" numFmtId="0" xfId="0" applyBorder="1" applyFont="1"/>
    <xf borderId="58" fillId="0" fontId="2" numFmtId="0" xfId="0" applyBorder="1" applyFont="1"/>
    <xf borderId="10" fillId="0" fontId="18" numFmtId="0" xfId="0" applyAlignment="1" applyBorder="1" applyFont="1">
      <alignment horizontal="center" shrinkToFit="0" vertical="top" wrapText="1"/>
    </xf>
    <xf borderId="0" fillId="0" fontId="17" numFmtId="0" xfId="0" applyAlignment="1" applyFont="1">
      <alignment horizontal="left" shrinkToFit="0" wrapText="1"/>
    </xf>
    <xf borderId="0" fillId="0" fontId="17" numFmtId="0" xfId="0" applyAlignment="1" applyFont="1">
      <alignment shrinkToFit="0" vertical="top" wrapText="1"/>
    </xf>
    <xf borderId="9" fillId="6" fontId="17" numFmtId="0" xfId="0" applyAlignment="1" applyBorder="1" applyFont="1">
      <alignment shrinkToFit="0" wrapText="1"/>
    </xf>
    <xf borderId="0" fillId="0" fontId="17" numFmtId="49" xfId="0" applyAlignment="1" applyFont="1" applyNumberFormat="1">
      <alignment horizontal="left"/>
    </xf>
    <xf borderId="9" fillId="9" fontId="17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xSplit="4.0" ySplit="3.0" topLeftCell="E4" activePane="bottomRight" state="frozen"/>
      <selection activeCell="E1" sqref="E1" pane="topRight"/>
      <selection activeCell="A4" sqref="A4" pane="bottomLeft"/>
      <selection activeCell="E4" sqref="E4" pane="bottomRight"/>
    </sheetView>
  </sheetViews>
  <sheetFormatPr customHeight="1" defaultColWidth="12.63" defaultRowHeight="15.0"/>
  <cols>
    <col customWidth="1" min="1" max="1" width="29.63"/>
    <col customWidth="1" min="2" max="2" width="28.5"/>
    <col customWidth="1" min="3" max="3" width="20.75"/>
    <col customWidth="1" min="4" max="4" width="17.25"/>
    <col customWidth="1" min="5" max="5" width="14.75"/>
    <col customWidth="1" min="6" max="10" width="26.63"/>
    <col customWidth="1" min="11" max="11" width="7.63"/>
    <col customWidth="1" min="12" max="16" width="26.63"/>
    <col customWidth="1" min="17" max="17" width="7.63"/>
    <col customWidth="1" min="18" max="22" width="26.63"/>
    <col customWidth="1" min="23" max="23" width="7.63"/>
    <col customWidth="1" min="24" max="24" width="34.13"/>
    <col customWidth="1" min="25" max="26" width="24.25"/>
    <col customWidth="1" min="27" max="27" width="7.63"/>
    <col customWidth="1" min="28" max="28" width="34.13"/>
    <col customWidth="1" min="29" max="30" width="24.25"/>
  </cols>
  <sheetData>
    <row r="1" ht="20.25" customHeight="1">
      <c r="A1" s="1" t="s">
        <v>0</v>
      </c>
      <c r="B1" s="2"/>
      <c r="C1" s="2"/>
      <c r="D1" s="2"/>
    </row>
    <row r="2" ht="60.0" customHeight="1">
      <c r="A2" s="3"/>
      <c r="X2" s="4" t="s">
        <v>1</v>
      </c>
      <c r="Y2" s="5"/>
      <c r="Z2" s="5"/>
      <c r="AA2" s="6"/>
      <c r="AB2" s="7" t="s">
        <v>1</v>
      </c>
      <c r="AC2" s="5"/>
      <c r="AD2" s="8"/>
    </row>
    <row r="3" ht="12.75" customHeight="1">
      <c r="A3" s="9"/>
      <c r="B3" s="9"/>
      <c r="C3" s="9"/>
      <c r="D3" s="9"/>
      <c r="X3" s="10"/>
      <c r="Y3" s="11"/>
      <c r="Z3" s="11"/>
      <c r="AA3" s="11"/>
      <c r="AB3" s="11"/>
      <c r="AC3" s="11"/>
      <c r="AD3" s="12"/>
    </row>
    <row r="4" ht="12.75" customHeight="1">
      <c r="G4" s="9"/>
      <c r="H4" s="9"/>
      <c r="I4" s="9"/>
      <c r="X4" s="10"/>
      <c r="Y4" s="11"/>
      <c r="Z4" s="11"/>
      <c r="AA4" s="11"/>
      <c r="AB4" s="11"/>
      <c r="AC4" s="11"/>
      <c r="AD4" s="12"/>
    </row>
    <row r="5" ht="33.75" customHeight="1">
      <c r="A5" s="13" t="s">
        <v>2</v>
      </c>
      <c r="B5" s="5"/>
      <c r="C5" s="5"/>
      <c r="D5" s="8"/>
      <c r="F5" s="14" t="s">
        <v>3</v>
      </c>
      <c r="G5" s="15" t="s">
        <v>4</v>
      </c>
      <c r="H5" s="16"/>
      <c r="I5" s="16"/>
      <c r="J5" s="17"/>
      <c r="L5" s="14" t="s">
        <v>3</v>
      </c>
      <c r="M5" s="15" t="s">
        <v>5</v>
      </c>
      <c r="N5" s="16"/>
      <c r="O5" s="16"/>
      <c r="P5" s="17"/>
      <c r="R5" s="14" t="s">
        <v>3</v>
      </c>
      <c r="S5" s="18" t="s">
        <v>6</v>
      </c>
      <c r="T5" s="16"/>
      <c r="U5" s="16"/>
      <c r="V5" s="17"/>
      <c r="X5" s="19" t="s">
        <v>3</v>
      </c>
      <c r="Y5" s="15" t="s">
        <v>7</v>
      </c>
      <c r="Z5" s="17"/>
      <c r="AA5" s="11"/>
      <c r="AB5" s="14" t="s">
        <v>3</v>
      </c>
      <c r="AC5" s="20" t="s">
        <v>8</v>
      </c>
      <c r="AD5" s="21"/>
    </row>
    <row r="6" ht="33.75" customHeight="1">
      <c r="A6" s="22"/>
      <c r="B6" s="23"/>
      <c r="C6" s="23"/>
      <c r="D6" s="24"/>
      <c r="E6" s="25"/>
      <c r="F6" s="14" t="s">
        <v>9</v>
      </c>
      <c r="G6" s="26"/>
      <c r="H6" s="26"/>
      <c r="I6" s="26" t="s">
        <v>10</v>
      </c>
      <c r="J6" s="27" t="s">
        <v>11</v>
      </c>
      <c r="K6" s="25"/>
      <c r="L6" s="14" t="s">
        <v>9</v>
      </c>
      <c r="M6" s="26"/>
      <c r="N6" s="26"/>
      <c r="O6" s="26" t="s">
        <v>10</v>
      </c>
      <c r="P6" s="27" t="s">
        <v>11</v>
      </c>
      <c r="Q6" s="25"/>
      <c r="R6" s="14" t="s">
        <v>9</v>
      </c>
      <c r="S6" s="26"/>
      <c r="T6" s="26"/>
      <c r="U6" s="26" t="s">
        <v>10</v>
      </c>
      <c r="V6" s="27" t="s">
        <v>11</v>
      </c>
      <c r="W6" s="25"/>
      <c r="X6" s="19" t="s">
        <v>9</v>
      </c>
      <c r="Y6" s="26" t="s">
        <v>10</v>
      </c>
      <c r="Z6" s="27" t="s">
        <v>11</v>
      </c>
      <c r="AA6" s="25"/>
      <c r="AB6" s="14" t="s">
        <v>9</v>
      </c>
      <c r="AC6" s="26" t="s">
        <v>10</v>
      </c>
      <c r="AD6" s="28" t="s">
        <v>11</v>
      </c>
    </row>
    <row r="7" ht="12.75" customHeight="1">
      <c r="X7" s="10"/>
      <c r="Y7" s="11"/>
      <c r="Z7" s="11"/>
      <c r="AA7" s="11"/>
      <c r="AB7" s="11"/>
      <c r="AC7" s="11"/>
      <c r="AD7" s="12"/>
    </row>
    <row r="8">
      <c r="F8" s="29" t="s">
        <v>12</v>
      </c>
      <c r="G8" s="16"/>
      <c r="H8" s="16"/>
      <c r="I8" s="17"/>
      <c r="J8" s="30"/>
      <c r="L8" s="29" t="s">
        <v>12</v>
      </c>
      <c r="M8" s="16"/>
      <c r="N8" s="16"/>
      <c r="O8" s="17"/>
      <c r="P8" s="30"/>
      <c r="R8" s="29" t="s">
        <v>12</v>
      </c>
      <c r="S8" s="16"/>
      <c r="T8" s="16"/>
      <c r="U8" s="17"/>
      <c r="V8" s="30"/>
      <c r="X8" s="31" t="s">
        <v>12</v>
      </c>
      <c r="Y8" s="16"/>
      <c r="Z8" s="17"/>
      <c r="AA8" s="11"/>
      <c r="AB8" s="29" t="s">
        <v>12</v>
      </c>
      <c r="AC8" s="16"/>
      <c r="AD8" s="21"/>
    </row>
    <row r="9">
      <c r="F9" s="32"/>
      <c r="G9" s="32"/>
      <c r="H9" s="32"/>
      <c r="I9" s="32"/>
      <c r="J9" s="32"/>
      <c r="L9" s="32"/>
      <c r="M9" s="32"/>
      <c r="N9" s="32"/>
      <c r="O9" s="32"/>
      <c r="P9" s="32"/>
      <c r="R9" s="32"/>
      <c r="S9" s="32"/>
      <c r="T9" s="32"/>
      <c r="U9" s="32"/>
      <c r="V9" s="32"/>
      <c r="X9" s="33"/>
      <c r="Y9" s="32"/>
      <c r="Z9" s="32"/>
      <c r="AA9" s="11"/>
      <c r="AB9" s="32"/>
      <c r="AC9" s="32"/>
      <c r="AD9" s="34"/>
    </row>
    <row r="10" ht="19.5" customHeight="1">
      <c r="I10" s="35" t="s">
        <v>13</v>
      </c>
      <c r="J10" s="35" t="s">
        <v>13</v>
      </c>
      <c r="O10" s="35" t="s">
        <v>13</v>
      </c>
      <c r="P10" s="35" t="s">
        <v>13</v>
      </c>
      <c r="U10" s="35" t="s">
        <v>13</v>
      </c>
      <c r="V10" s="35" t="s">
        <v>13</v>
      </c>
      <c r="X10" s="10"/>
      <c r="Y10" s="35" t="s">
        <v>13</v>
      </c>
      <c r="Z10" s="35" t="s">
        <v>13</v>
      </c>
      <c r="AA10" s="11"/>
      <c r="AB10" s="11"/>
      <c r="AC10" s="35" t="s">
        <v>13</v>
      </c>
      <c r="AD10" s="36" t="s">
        <v>13</v>
      </c>
    </row>
    <row r="11">
      <c r="A11" s="37" t="s">
        <v>14</v>
      </c>
      <c r="B11" s="38" t="s">
        <v>4</v>
      </c>
      <c r="C11" s="38" t="s">
        <v>15</v>
      </c>
      <c r="D11" s="39">
        <v>113458.0</v>
      </c>
      <c r="F11" s="40" t="s">
        <v>16</v>
      </c>
      <c r="G11" s="41" t="s">
        <v>17</v>
      </c>
      <c r="H11" s="17"/>
      <c r="I11" s="42">
        <v>0.0</v>
      </c>
      <c r="J11" s="42">
        <v>0.0</v>
      </c>
      <c r="L11" s="40" t="s">
        <v>16</v>
      </c>
      <c r="M11" s="41" t="s">
        <v>18</v>
      </c>
      <c r="N11" s="17"/>
      <c r="O11" s="42">
        <v>0.0</v>
      </c>
      <c r="P11" s="42">
        <v>0.0</v>
      </c>
      <c r="R11" s="40" t="s">
        <v>16</v>
      </c>
      <c r="S11" s="41" t="s">
        <v>19</v>
      </c>
      <c r="T11" s="17"/>
      <c r="U11" s="42">
        <v>0.0</v>
      </c>
      <c r="V11" s="42">
        <v>0.0</v>
      </c>
      <c r="X11" s="43" t="s">
        <v>16</v>
      </c>
      <c r="Y11" s="44"/>
      <c r="Z11" s="45"/>
      <c r="AA11" s="11"/>
      <c r="AB11" s="46" t="s">
        <v>16</v>
      </c>
      <c r="AC11" s="44"/>
      <c r="AD11" s="47"/>
    </row>
    <row r="12">
      <c r="A12" s="48"/>
      <c r="B12" s="38" t="s">
        <v>5</v>
      </c>
      <c r="C12" s="38" t="s">
        <v>15</v>
      </c>
      <c r="D12" s="39">
        <v>3552162.0</v>
      </c>
      <c r="G12" s="49"/>
      <c r="H12" s="50" t="s">
        <v>20</v>
      </c>
      <c r="I12" s="51">
        <f t="shared" ref="I12:J12" si="1">+ROUND(I11,4)</f>
        <v>0</v>
      </c>
      <c r="J12" s="51">
        <f t="shared" si="1"/>
        <v>0</v>
      </c>
      <c r="M12" s="49"/>
      <c r="N12" s="50" t="s">
        <v>21</v>
      </c>
      <c r="O12" s="51">
        <f t="shared" ref="O12:P12" si="2">+ROUND(O11,4)</f>
        <v>0</v>
      </c>
      <c r="P12" s="51">
        <f t="shared" si="2"/>
        <v>0</v>
      </c>
      <c r="S12" s="49"/>
      <c r="T12" s="50" t="s">
        <v>22</v>
      </c>
      <c r="U12" s="51">
        <f t="shared" ref="U12:V12" si="3">+ROUND(U11,4)</f>
        <v>0</v>
      </c>
      <c r="V12" s="51">
        <f t="shared" si="3"/>
        <v>0</v>
      </c>
      <c r="X12" s="50" t="s">
        <v>23</v>
      </c>
      <c r="Y12" s="52">
        <f t="shared" ref="Y12:Z12" si="4">+ROUND(0.612*O12,4)</f>
        <v>0</v>
      </c>
      <c r="Z12" s="52">
        <f t="shared" si="4"/>
        <v>0</v>
      </c>
      <c r="AA12" s="11"/>
      <c r="AB12" s="50" t="s">
        <v>24</v>
      </c>
      <c r="AC12" s="52">
        <f t="shared" ref="AC12:AD12" si="5">+ROUND(1.22*O12,4)</f>
        <v>0</v>
      </c>
      <c r="AD12" s="52">
        <f t="shared" si="5"/>
        <v>0</v>
      </c>
    </row>
    <row r="13">
      <c r="A13" s="48"/>
      <c r="B13" s="38" t="s">
        <v>6</v>
      </c>
      <c r="C13" s="38" t="s">
        <v>15</v>
      </c>
      <c r="D13" s="53">
        <v>2513754.0</v>
      </c>
      <c r="X13" s="10"/>
      <c r="Y13" s="11"/>
      <c r="Z13" s="11"/>
      <c r="AA13" s="11"/>
      <c r="AB13" s="11"/>
      <c r="AC13" s="11"/>
      <c r="AD13" s="12"/>
    </row>
    <row r="14">
      <c r="A14" s="54"/>
      <c r="B14" s="38" t="s">
        <v>25</v>
      </c>
      <c r="C14" s="38" t="s">
        <v>15</v>
      </c>
      <c r="D14" s="39">
        <f>SUM(D11:D13)</f>
        <v>6179374</v>
      </c>
      <c r="F14" s="55" t="s">
        <v>26</v>
      </c>
      <c r="G14" s="56" t="s">
        <v>27</v>
      </c>
      <c r="H14" s="57" t="s">
        <v>28</v>
      </c>
      <c r="I14" s="42">
        <v>0.0</v>
      </c>
      <c r="J14" s="42">
        <v>0.0</v>
      </c>
      <c r="L14" s="55" t="s">
        <v>26</v>
      </c>
      <c r="M14" s="56" t="s">
        <v>27</v>
      </c>
      <c r="N14" s="57" t="s">
        <v>28</v>
      </c>
      <c r="O14" s="42"/>
      <c r="P14" s="42"/>
      <c r="R14" s="55" t="s">
        <v>26</v>
      </c>
      <c r="S14" s="56" t="s">
        <v>27</v>
      </c>
      <c r="T14" s="57" t="s">
        <v>28</v>
      </c>
      <c r="U14" s="42">
        <v>0.0</v>
      </c>
      <c r="V14" s="42">
        <v>0.0</v>
      </c>
      <c r="X14" s="58" t="s">
        <v>26</v>
      </c>
      <c r="Y14" s="59"/>
      <c r="Z14" s="60"/>
      <c r="AA14" s="11"/>
      <c r="AB14" s="61" t="s">
        <v>26</v>
      </c>
      <c r="AC14" s="59"/>
      <c r="AD14" s="62"/>
    </row>
    <row r="15">
      <c r="A15" s="63"/>
      <c r="B15" s="63"/>
      <c r="C15" s="63"/>
      <c r="D15" s="63"/>
      <c r="F15" s="54"/>
      <c r="G15" s="64" t="s">
        <v>29</v>
      </c>
      <c r="H15" s="65"/>
      <c r="I15" s="42">
        <v>0.0</v>
      </c>
      <c r="J15" s="42">
        <v>0.0</v>
      </c>
      <c r="L15" s="54"/>
      <c r="M15" s="64" t="s">
        <v>29</v>
      </c>
      <c r="N15" s="65"/>
      <c r="O15" s="42">
        <v>0.0</v>
      </c>
      <c r="P15" s="42">
        <v>0.0</v>
      </c>
      <c r="R15" s="54"/>
      <c r="S15" s="64" t="s">
        <v>29</v>
      </c>
      <c r="T15" s="65"/>
      <c r="U15" s="42">
        <v>0.0</v>
      </c>
      <c r="V15" s="42">
        <v>0.0</v>
      </c>
      <c r="X15" s="22"/>
      <c r="Y15" s="23"/>
      <c r="Z15" s="66"/>
      <c r="AA15" s="11"/>
      <c r="AB15" s="67"/>
      <c r="AC15" s="23"/>
      <c r="AD15" s="24"/>
    </row>
    <row r="16">
      <c r="A16" s="63"/>
      <c r="B16" s="63"/>
      <c r="C16" s="63"/>
      <c r="D16" s="63"/>
      <c r="G16" s="49"/>
      <c r="H16" s="50" t="s">
        <v>30</v>
      </c>
      <c r="I16" s="51">
        <f t="shared" ref="I16:J16" si="6">ROUND(SUM(I14:I15),4)</f>
        <v>0</v>
      </c>
      <c r="J16" s="51">
        <f t="shared" si="6"/>
        <v>0</v>
      </c>
      <c r="M16" s="49"/>
      <c r="N16" s="50" t="s">
        <v>31</v>
      </c>
      <c r="O16" s="51">
        <f t="shared" ref="O16:P16" si="7">ROUND(SUM(O14:O15),4)</f>
        <v>0</v>
      </c>
      <c r="P16" s="51">
        <f t="shared" si="7"/>
        <v>0</v>
      </c>
      <c r="S16" s="49"/>
      <c r="T16" s="50" t="s">
        <v>32</v>
      </c>
      <c r="U16" s="51">
        <f t="shared" ref="U16:V16" si="8">ROUND(SUM(U14:U15),4)</f>
        <v>0</v>
      </c>
      <c r="V16" s="51">
        <f t="shared" si="8"/>
        <v>0</v>
      </c>
      <c r="X16" s="50" t="s">
        <v>33</v>
      </c>
      <c r="Y16" s="52">
        <f t="shared" ref="Y16:Z16" si="9">+ROUND(O16,4)</f>
        <v>0</v>
      </c>
      <c r="Z16" s="52">
        <f t="shared" si="9"/>
        <v>0</v>
      </c>
      <c r="AA16" s="11"/>
      <c r="AB16" s="50" t="s">
        <v>34</v>
      </c>
      <c r="AC16" s="52">
        <f t="shared" ref="AC16:AD16" si="10">+ROUND(O16,4)</f>
        <v>0</v>
      </c>
      <c r="AD16" s="52">
        <f t="shared" si="10"/>
        <v>0</v>
      </c>
    </row>
    <row r="17">
      <c r="A17" s="63"/>
      <c r="B17" s="63"/>
      <c r="C17" s="63"/>
      <c r="D17" s="63"/>
      <c r="F17" s="68"/>
      <c r="G17" s="68"/>
      <c r="H17" s="68"/>
      <c r="I17" s="11"/>
      <c r="J17" s="11"/>
      <c r="L17" s="68"/>
      <c r="M17" s="68"/>
      <c r="N17" s="68"/>
      <c r="O17" s="11"/>
      <c r="P17" s="11"/>
      <c r="R17" s="68"/>
      <c r="S17" s="68"/>
      <c r="T17" s="68"/>
      <c r="U17" s="11"/>
      <c r="V17" s="11"/>
      <c r="X17" s="69"/>
      <c r="Y17" s="68"/>
      <c r="Z17" s="68"/>
      <c r="AA17" s="11"/>
      <c r="AB17" s="68"/>
      <c r="AC17" s="68"/>
      <c r="AD17" s="70"/>
    </row>
    <row r="18" ht="15.0" customHeight="1">
      <c r="A18" s="37" t="s">
        <v>35</v>
      </c>
      <c r="B18" s="71" t="s">
        <v>4</v>
      </c>
      <c r="C18" s="38" t="s">
        <v>10</v>
      </c>
      <c r="D18" s="39">
        <f>+IFERROR((I43+I44)*D11/(I43+I44+J43+J44),0)</f>
        <v>113458</v>
      </c>
      <c r="F18" s="72" t="s">
        <v>36</v>
      </c>
      <c r="G18" s="73" t="s">
        <v>37</v>
      </c>
      <c r="H18" s="17"/>
      <c r="I18" s="42">
        <v>0.0</v>
      </c>
      <c r="J18" s="42">
        <v>0.0</v>
      </c>
      <c r="L18" s="72" t="s">
        <v>36</v>
      </c>
      <c r="M18" s="73" t="s">
        <v>37</v>
      </c>
      <c r="N18" s="17"/>
      <c r="O18" s="42">
        <v>0.0</v>
      </c>
      <c r="P18" s="42">
        <v>0.0</v>
      </c>
      <c r="R18" s="72" t="s">
        <v>36</v>
      </c>
      <c r="S18" s="73" t="s">
        <v>37</v>
      </c>
      <c r="T18" s="17"/>
      <c r="U18" s="42">
        <v>0.0</v>
      </c>
      <c r="V18" s="42">
        <v>0.0</v>
      </c>
      <c r="X18" s="74" t="s">
        <v>36</v>
      </c>
      <c r="Y18" s="59"/>
      <c r="Z18" s="60"/>
      <c r="AA18" s="11"/>
      <c r="AB18" s="75" t="s">
        <v>36</v>
      </c>
      <c r="AC18" s="59"/>
      <c r="AD18" s="62"/>
    </row>
    <row r="19" ht="15.0" customHeight="1">
      <c r="A19" s="48"/>
      <c r="B19" s="54"/>
      <c r="C19" s="38" t="s">
        <v>11</v>
      </c>
      <c r="D19" s="39">
        <f>IFERROR((J43+J44)*D11/(I43+I44+J43+J44),0)</f>
        <v>0</v>
      </c>
      <c r="F19" s="48"/>
      <c r="G19" s="73" t="s">
        <v>38</v>
      </c>
      <c r="H19" s="76"/>
      <c r="I19" s="42">
        <v>0.0</v>
      </c>
      <c r="J19" s="42">
        <v>0.0</v>
      </c>
      <c r="L19" s="48"/>
      <c r="M19" s="73" t="s">
        <v>38</v>
      </c>
      <c r="N19" s="76"/>
      <c r="O19" s="42">
        <v>0.0</v>
      </c>
      <c r="P19" s="42">
        <v>0.0</v>
      </c>
      <c r="R19" s="48"/>
      <c r="S19" s="73" t="s">
        <v>38</v>
      </c>
      <c r="T19" s="76"/>
      <c r="U19" s="42">
        <v>0.0</v>
      </c>
      <c r="V19" s="42">
        <v>0.0</v>
      </c>
      <c r="X19" s="77"/>
      <c r="Z19" s="78"/>
      <c r="AA19" s="11"/>
      <c r="AB19" s="79"/>
      <c r="AD19" s="80"/>
    </row>
    <row r="20" ht="15.0" customHeight="1">
      <c r="A20" s="48"/>
      <c r="B20" s="71" t="s">
        <v>5</v>
      </c>
      <c r="C20" s="38" t="s">
        <v>10</v>
      </c>
      <c r="D20" s="39">
        <f>+(O43+O44)*D12/(O43+O44+P43+P44)</f>
        <v>3552162</v>
      </c>
      <c r="F20" s="48"/>
      <c r="G20" s="73" t="s">
        <v>39</v>
      </c>
      <c r="H20" s="17"/>
      <c r="I20" s="42">
        <v>0.0</v>
      </c>
      <c r="J20" s="42">
        <v>0.0</v>
      </c>
      <c r="L20" s="48"/>
      <c r="M20" s="73" t="s">
        <v>39</v>
      </c>
      <c r="N20" s="17"/>
      <c r="O20" s="42">
        <v>0.0</v>
      </c>
      <c r="P20" s="42">
        <v>0.0</v>
      </c>
      <c r="R20" s="48"/>
      <c r="S20" s="73" t="s">
        <v>39</v>
      </c>
      <c r="T20" s="17"/>
      <c r="U20" s="42">
        <v>0.0</v>
      </c>
      <c r="V20" s="42">
        <v>0.0</v>
      </c>
      <c r="X20" s="77"/>
      <c r="Z20" s="78"/>
      <c r="AA20" s="11"/>
      <c r="AB20" s="79"/>
      <c r="AD20" s="80"/>
    </row>
    <row r="21" ht="15.0" customHeight="1">
      <c r="A21" s="48"/>
      <c r="B21" s="54"/>
      <c r="C21" s="38" t="s">
        <v>11</v>
      </c>
      <c r="D21" s="39">
        <f>+(P43+P44)*D12/(O43+O44+P43+P44)</f>
        <v>0</v>
      </c>
      <c r="F21" s="48"/>
      <c r="G21" s="81" t="s">
        <v>40</v>
      </c>
      <c r="H21" s="17"/>
      <c r="I21" s="42">
        <v>0.0</v>
      </c>
      <c r="J21" s="42">
        <v>0.0</v>
      </c>
      <c r="L21" s="48"/>
      <c r="M21" s="81" t="s">
        <v>40</v>
      </c>
      <c r="N21" s="17"/>
      <c r="O21" s="42"/>
      <c r="P21" s="42"/>
      <c r="R21" s="48"/>
      <c r="S21" s="81" t="s">
        <v>40</v>
      </c>
      <c r="T21" s="17"/>
      <c r="U21" s="42">
        <v>0.0</v>
      </c>
      <c r="V21" s="42">
        <v>0.0</v>
      </c>
      <c r="X21" s="77"/>
      <c r="Z21" s="78"/>
      <c r="AA21" s="11"/>
      <c r="AB21" s="79"/>
      <c r="AD21" s="80"/>
    </row>
    <row r="22" ht="15.75" customHeight="1">
      <c r="A22" s="48"/>
      <c r="B22" s="71" t="s">
        <v>6</v>
      </c>
      <c r="C22" s="38" t="s">
        <v>10</v>
      </c>
      <c r="D22" s="39">
        <f>+(U43+U44)*D13/(U43+U44+V43+V44)</f>
        <v>2513754</v>
      </c>
      <c r="F22" s="48"/>
      <c r="G22" s="73" t="s">
        <v>27</v>
      </c>
      <c r="H22" s="57" t="s">
        <v>41</v>
      </c>
      <c r="I22" s="42">
        <v>0.0</v>
      </c>
      <c r="J22" s="42">
        <v>0.0</v>
      </c>
      <c r="L22" s="48"/>
      <c r="M22" s="73" t="s">
        <v>27</v>
      </c>
      <c r="N22" s="57" t="s">
        <v>41</v>
      </c>
      <c r="O22" s="42">
        <v>0.0</v>
      </c>
      <c r="P22" s="42">
        <v>0.0</v>
      </c>
      <c r="R22" s="48"/>
      <c r="S22" s="73" t="s">
        <v>27</v>
      </c>
      <c r="T22" s="57" t="s">
        <v>41</v>
      </c>
      <c r="U22" s="42">
        <v>0.0</v>
      </c>
      <c r="V22" s="42">
        <v>0.0</v>
      </c>
      <c r="X22" s="77"/>
      <c r="Z22" s="78"/>
      <c r="AA22" s="11"/>
      <c r="AB22" s="79"/>
      <c r="AD22" s="80"/>
    </row>
    <row r="23" ht="15.75" customHeight="1">
      <c r="A23" s="54"/>
      <c r="B23" s="54"/>
      <c r="C23" s="38" t="s">
        <v>11</v>
      </c>
      <c r="D23" s="39">
        <f>+(V43+V44)*D13/(U43+U44+V43+V44)</f>
        <v>0</v>
      </c>
      <c r="F23" s="48"/>
      <c r="G23" s="82" t="s">
        <v>42</v>
      </c>
      <c r="H23" s="54"/>
      <c r="I23" s="42">
        <v>0.0</v>
      </c>
      <c r="J23" s="42">
        <v>0.0</v>
      </c>
      <c r="L23" s="48"/>
      <c r="M23" s="82" t="s">
        <v>42</v>
      </c>
      <c r="N23" s="54"/>
      <c r="O23" s="42">
        <v>0.0</v>
      </c>
      <c r="P23" s="42">
        <v>0.0</v>
      </c>
      <c r="R23" s="48"/>
      <c r="S23" s="82" t="s">
        <v>42</v>
      </c>
      <c r="T23" s="54"/>
      <c r="U23" s="42">
        <v>0.0</v>
      </c>
      <c r="V23" s="42">
        <v>0.0</v>
      </c>
      <c r="X23" s="77"/>
      <c r="Z23" s="78"/>
      <c r="AA23" s="11"/>
      <c r="AB23" s="79"/>
      <c r="AD23" s="80"/>
    </row>
    <row r="24" ht="15.75" customHeight="1">
      <c r="A24" s="63"/>
      <c r="B24" s="63"/>
      <c r="C24" s="63"/>
      <c r="D24" s="63"/>
      <c r="F24" s="48"/>
      <c r="G24" s="73" t="s">
        <v>43</v>
      </c>
      <c r="H24" s="17"/>
      <c r="I24" s="42">
        <v>0.0</v>
      </c>
      <c r="J24" s="42">
        <v>0.0</v>
      </c>
      <c r="L24" s="48"/>
      <c r="M24" s="73" t="s">
        <v>44</v>
      </c>
      <c r="N24" s="17"/>
      <c r="O24" s="42">
        <v>0.0</v>
      </c>
      <c r="P24" s="42">
        <v>0.0</v>
      </c>
      <c r="R24" s="48"/>
      <c r="S24" s="73" t="s">
        <v>45</v>
      </c>
      <c r="T24" s="17"/>
      <c r="U24" s="42">
        <v>0.0</v>
      </c>
      <c r="V24" s="42">
        <v>0.0</v>
      </c>
      <c r="X24" s="77"/>
      <c r="Z24" s="78"/>
      <c r="AA24" s="11"/>
      <c r="AB24" s="79"/>
      <c r="AD24" s="80"/>
    </row>
    <row r="25" ht="15.75" customHeight="1">
      <c r="A25" s="37" t="s">
        <v>46</v>
      </c>
      <c r="B25" s="71" t="s">
        <v>4</v>
      </c>
      <c r="C25" s="38" t="s">
        <v>10</v>
      </c>
      <c r="D25" s="83">
        <f>+D18*I31</f>
        <v>0</v>
      </c>
      <c r="F25" s="54"/>
      <c r="G25" s="84" t="s">
        <v>47</v>
      </c>
      <c r="H25" s="17"/>
      <c r="I25" s="42">
        <v>0.0</v>
      </c>
      <c r="J25" s="42">
        <v>0.0</v>
      </c>
      <c r="L25" s="54"/>
      <c r="M25" s="84" t="s">
        <v>47</v>
      </c>
      <c r="N25" s="17"/>
      <c r="O25" s="42">
        <v>0.0</v>
      </c>
      <c r="P25" s="42">
        <v>0.0</v>
      </c>
      <c r="R25" s="54"/>
      <c r="S25" s="84" t="s">
        <v>47</v>
      </c>
      <c r="T25" s="17"/>
      <c r="U25" s="42">
        <v>0.0</v>
      </c>
      <c r="V25" s="42">
        <v>0.0</v>
      </c>
      <c r="X25" s="22"/>
      <c r="Y25" s="23"/>
      <c r="Z25" s="66"/>
      <c r="AA25" s="11"/>
      <c r="AB25" s="67"/>
      <c r="AC25" s="23"/>
      <c r="AD25" s="24"/>
    </row>
    <row r="26" ht="15.75" customHeight="1">
      <c r="A26" s="48"/>
      <c r="B26" s="54"/>
      <c r="C26" s="38" t="s">
        <v>11</v>
      </c>
      <c r="D26" s="83">
        <f>+D19*J31</f>
        <v>0</v>
      </c>
      <c r="G26" s="49"/>
      <c r="H26" s="50" t="s">
        <v>48</v>
      </c>
      <c r="I26" s="51">
        <f t="shared" ref="I26:J26" si="11">ROUND(SUM(I18:I25),4)</f>
        <v>0</v>
      </c>
      <c r="J26" s="51">
        <f t="shared" si="11"/>
        <v>0</v>
      </c>
      <c r="M26" s="49"/>
      <c r="N26" s="50" t="s">
        <v>49</v>
      </c>
      <c r="O26" s="51">
        <f t="shared" ref="O26:P26" si="12">ROUND(SUM(O18:O25),4)</f>
        <v>0</v>
      </c>
      <c r="P26" s="51">
        <f t="shared" si="12"/>
        <v>0</v>
      </c>
      <c r="S26" s="49"/>
      <c r="T26" s="50" t="s">
        <v>50</v>
      </c>
      <c r="U26" s="51">
        <f t="shared" ref="U26:V26" si="13">ROUND(SUM(U18:U25),4)</f>
        <v>0</v>
      </c>
      <c r="V26" s="51">
        <f t="shared" si="13"/>
        <v>0</v>
      </c>
      <c r="X26" s="50" t="s">
        <v>51</v>
      </c>
      <c r="Y26" s="52">
        <f t="shared" ref="Y26:Z26" si="14">+ROUND(0.95*O26,4)</f>
        <v>0</v>
      </c>
      <c r="Z26" s="52">
        <f t="shared" si="14"/>
        <v>0</v>
      </c>
      <c r="AA26" s="11"/>
      <c r="AB26" s="50" t="s">
        <v>52</v>
      </c>
      <c r="AC26" s="52">
        <f t="shared" ref="AC26:AD26" si="15">+ROUND(1.05*O26,4)</f>
        <v>0</v>
      </c>
      <c r="AD26" s="52">
        <f t="shared" si="15"/>
        <v>0</v>
      </c>
    </row>
    <row r="27" ht="15.0" customHeight="1">
      <c r="A27" s="48"/>
      <c r="B27" s="71" t="s">
        <v>5</v>
      </c>
      <c r="C27" s="38" t="s">
        <v>10</v>
      </c>
      <c r="D27" s="83">
        <f>+D20*O31</f>
        <v>0</v>
      </c>
      <c r="F27" s="68"/>
      <c r="G27" s="68"/>
      <c r="H27" s="68"/>
      <c r="I27" s="11"/>
      <c r="J27" s="11"/>
      <c r="L27" s="68"/>
      <c r="M27" s="68"/>
      <c r="N27" s="68"/>
      <c r="O27" s="11"/>
      <c r="P27" s="11"/>
      <c r="R27" s="68"/>
      <c r="S27" s="68"/>
      <c r="T27" s="68"/>
      <c r="U27" s="11"/>
      <c r="V27" s="11"/>
      <c r="X27" s="69"/>
      <c r="Y27" s="68"/>
      <c r="Z27" s="68"/>
      <c r="AA27" s="11"/>
      <c r="AB27" s="68"/>
      <c r="AC27" s="68"/>
      <c r="AD27" s="70"/>
    </row>
    <row r="28" ht="15.75" customHeight="1">
      <c r="A28" s="48"/>
      <c r="B28" s="54"/>
      <c r="C28" s="38" t="s">
        <v>11</v>
      </c>
      <c r="D28" s="83">
        <f>+D21*P31</f>
        <v>0</v>
      </c>
      <c r="F28" s="85" t="s">
        <v>53</v>
      </c>
      <c r="G28" s="16"/>
      <c r="H28" s="16"/>
      <c r="I28" s="42">
        <v>0.0</v>
      </c>
      <c r="J28" s="42">
        <v>0.0</v>
      </c>
      <c r="L28" s="85" t="s">
        <v>53</v>
      </c>
      <c r="M28" s="16"/>
      <c r="N28" s="16"/>
      <c r="O28" s="42">
        <v>0.0</v>
      </c>
      <c r="P28" s="42">
        <v>0.0</v>
      </c>
      <c r="R28" s="85" t="s">
        <v>53</v>
      </c>
      <c r="S28" s="16"/>
      <c r="T28" s="16"/>
      <c r="U28" s="42">
        <v>0.0</v>
      </c>
      <c r="V28" s="42">
        <v>0.0</v>
      </c>
      <c r="X28" s="86" t="s">
        <v>53</v>
      </c>
      <c r="Y28" s="44"/>
      <c r="Z28" s="45"/>
      <c r="AA28" s="11"/>
      <c r="AB28" s="87" t="s">
        <v>53</v>
      </c>
      <c r="AC28" s="44"/>
      <c r="AD28" s="47"/>
    </row>
    <row r="29" ht="15.75" customHeight="1">
      <c r="A29" s="48"/>
      <c r="B29" s="71" t="s">
        <v>6</v>
      </c>
      <c r="C29" s="38" t="s">
        <v>10</v>
      </c>
      <c r="D29" s="83">
        <f>+D22*U31</f>
        <v>0</v>
      </c>
      <c r="G29" s="49"/>
      <c r="H29" s="50" t="s">
        <v>54</v>
      </c>
      <c r="I29" s="51">
        <f t="shared" ref="I29:J29" si="16">+ROUND(I28,4)</f>
        <v>0</v>
      </c>
      <c r="J29" s="51">
        <f t="shared" si="16"/>
        <v>0</v>
      </c>
      <c r="M29" s="49"/>
      <c r="N29" s="50" t="s">
        <v>55</v>
      </c>
      <c r="O29" s="51">
        <f t="shared" ref="O29:P29" si="17">+ROUND(O28,4)</f>
        <v>0</v>
      </c>
      <c r="P29" s="51">
        <f t="shared" si="17"/>
        <v>0</v>
      </c>
      <c r="S29" s="49"/>
      <c r="T29" s="50" t="s">
        <v>56</v>
      </c>
      <c r="U29" s="51">
        <f t="shared" ref="U29:V29" si="18">+ROUND(U28,4)</f>
        <v>0</v>
      </c>
      <c r="V29" s="51">
        <f t="shared" si="18"/>
        <v>0</v>
      </c>
      <c r="X29" s="50" t="s">
        <v>57</v>
      </c>
      <c r="Y29" s="52">
        <f t="shared" ref="Y29:Z29" si="19">+ROUND(O29,4)</f>
        <v>0</v>
      </c>
      <c r="Z29" s="52">
        <f t="shared" si="19"/>
        <v>0</v>
      </c>
      <c r="AA29" s="11"/>
      <c r="AB29" s="50" t="s">
        <v>58</v>
      </c>
      <c r="AC29" s="52">
        <f t="shared" ref="AC29:AD29" si="20">+ROUND(O29,4)</f>
        <v>0</v>
      </c>
      <c r="AD29" s="52">
        <f t="shared" si="20"/>
        <v>0</v>
      </c>
    </row>
    <row r="30" ht="15.75" customHeight="1">
      <c r="A30" s="48"/>
      <c r="B30" s="54"/>
      <c r="C30" s="38" t="s">
        <v>11</v>
      </c>
      <c r="D30" s="83">
        <f>+D23*V31</f>
        <v>0</v>
      </c>
      <c r="F30" s="88"/>
      <c r="G30" s="89" t="s">
        <v>59</v>
      </c>
      <c r="H30" s="89"/>
      <c r="I30" s="90"/>
      <c r="J30" s="90"/>
      <c r="L30" s="88"/>
      <c r="M30" s="89" t="s">
        <v>60</v>
      </c>
      <c r="N30" s="89"/>
      <c r="O30" s="90"/>
      <c r="P30" s="90"/>
      <c r="R30" s="88"/>
      <c r="S30" s="89" t="s">
        <v>61</v>
      </c>
      <c r="T30" s="89"/>
      <c r="U30" s="90"/>
      <c r="V30" s="90"/>
      <c r="X30" s="91"/>
      <c r="Y30" s="89"/>
      <c r="Z30" s="89"/>
      <c r="AA30" s="11"/>
      <c r="AB30" s="89"/>
      <c r="AC30" s="89"/>
      <c r="AD30" s="92"/>
    </row>
    <row r="31" ht="15.75" customHeight="1">
      <c r="A31" s="54"/>
      <c r="B31" s="38" t="s">
        <v>62</v>
      </c>
      <c r="C31" s="38"/>
      <c r="D31" s="93">
        <f>SUM(D25:D30)</f>
        <v>0</v>
      </c>
      <c r="F31" s="94" t="s">
        <v>63</v>
      </c>
      <c r="G31" s="95"/>
      <c r="H31" s="96"/>
      <c r="I31" s="97">
        <f t="shared" ref="I31:J31" si="21">I26+I16+I12+I29</f>
        <v>0</v>
      </c>
      <c r="J31" s="97">
        <f t="shared" si="21"/>
        <v>0</v>
      </c>
      <c r="L31" s="94" t="s">
        <v>64</v>
      </c>
      <c r="M31" s="95"/>
      <c r="N31" s="96"/>
      <c r="O31" s="97">
        <f t="shared" ref="O31:P31" si="22">O26+O16+O12+O29</f>
        <v>0</v>
      </c>
      <c r="P31" s="97">
        <f t="shared" si="22"/>
        <v>0</v>
      </c>
      <c r="R31" s="94" t="s">
        <v>65</v>
      </c>
      <c r="S31" s="95"/>
      <c r="T31" s="96"/>
      <c r="U31" s="97">
        <f t="shared" ref="U31:V31" si="23">U26+U16+U12+U29</f>
        <v>0</v>
      </c>
      <c r="V31" s="97">
        <f t="shared" si="23"/>
        <v>0</v>
      </c>
      <c r="X31" s="98" t="s">
        <v>66</v>
      </c>
      <c r="Y31" s="99">
        <f t="shared" ref="Y31:Z31" si="24">Y26+Y16+Y12+Y29</f>
        <v>0</v>
      </c>
      <c r="Z31" s="99">
        <f t="shared" si="24"/>
        <v>0</v>
      </c>
      <c r="AA31" s="11"/>
      <c r="AB31" s="98" t="s">
        <v>67</v>
      </c>
      <c r="AC31" s="99">
        <f t="shared" ref="AC31:AD31" si="25">AC26+AC16+AC12+AC29</f>
        <v>0</v>
      </c>
      <c r="AD31" s="99">
        <f t="shared" si="25"/>
        <v>0</v>
      </c>
    </row>
    <row r="32" ht="15.75" customHeight="1">
      <c r="A32" s="63"/>
      <c r="B32" s="63"/>
      <c r="C32" s="63"/>
      <c r="D32" s="63"/>
      <c r="X32" s="10"/>
      <c r="Y32" s="11"/>
      <c r="Z32" s="11"/>
      <c r="AA32" s="11"/>
      <c r="AB32" s="11"/>
      <c r="AC32" s="11"/>
      <c r="AD32" s="12"/>
    </row>
    <row r="33" ht="15.75" customHeight="1">
      <c r="A33" s="63"/>
      <c r="B33" s="63"/>
      <c r="C33" s="63"/>
      <c r="D33" s="63"/>
      <c r="F33" s="100" t="s">
        <v>68</v>
      </c>
      <c r="G33" s="16"/>
      <c r="H33" s="16"/>
      <c r="I33" s="17"/>
      <c r="J33" s="30"/>
      <c r="L33" s="29" t="s">
        <v>69</v>
      </c>
      <c r="M33" s="16"/>
      <c r="N33" s="16"/>
      <c r="O33" s="17"/>
      <c r="P33" s="30"/>
      <c r="R33" s="100" t="s">
        <v>68</v>
      </c>
      <c r="S33" s="16"/>
      <c r="T33" s="16"/>
      <c r="U33" s="17"/>
      <c r="V33" s="30"/>
      <c r="X33" s="101" t="s">
        <v>68</v>
      </c>
      <c r="Y33" s="102"/>
      <c r="Z33" s="102"/>
      <c r="AA33" s="11"/>
      <c r="AB33" s="103" t="s">
        <v>68</v>
      </c>
      <c r="AC33" s="102"/>
      <c r="AD33" s="104"/>
    </row>
    <row r="34" ht="15.75" customHeight="1">
      <c r="A34" s="63"/>
      <c r="B34" s="63"/>
      <c r="C34" s="63"/>
      <c r="D34" s="63"/>
      <c r="X34" s="10"/>
      <c r="Y34" s="11"/>
      <c r="Z34" s="11"/>
      <c r="AA34" s="11"/>
      <c r="AB34" s="11"/>
      <c r="AC34" s="11"/>
      <c r="AD34" s="12"/>
    </row>
    <row r="35" ht="15.75" customHeight="1">
      <c r="A35" s="63"/>
      <c r="B35" s="63"/>
      <c r="C35" s="63"/>
      <c r="D35" s="63"/>
      <c r="G35" s="105" t="s">
        <v>70</v>
      </c>
      <c r="H35" s="17"/>
      <c r="I35" s="106">
        <v>0.0</v>
      </c>
      <c r="J35" s="106">
        <v>0.0</v>
      </c>
      <c r="M35" s="105" t="s">
        <v>70</v>
      </c>
      <c r="N35" s="17"/>
      <c r="O35" s="106">
        <v>0.0</v>
      </c>
      <c r="P35" s="106">
        <v>0.0</v>
      </c>
      <c r="S35" s="105" t="s">
        <v>70</v>
      </c>
      <c r="T35" s="17"/>
      <c r="U35" s="106">
        <v>0.0</v>
      </c>
      <c r="V35" s="106">
        <v>0.0</v>
      </c>
      <c r="X35" s="10"/>
      <c r="Y35" s="11"/>
      <c r="Z35" s="11"/>
      <c r="AA35" s="11"/>
      <c r="AB35" s="11"/>
      <c r="AC35" s="11"/>
      <c r="AD35" s="12"/>
    </row>
    <row r="36" ht="30.75" customHeight="1">
      <c r="A36" s="63"/>
      <c r="B36" s="63"/>
      <c r="C36" s="63"/>
      <c r="D36" s="63"/>
      <c r="F36" s="107" t="s">
        <v>71</v>
      </c>
      <c r="G36" s="108" t="s">
        <v>72</v>
      </c>
      <c r="H36" s="17"/>
      <c r="I36" s="109">
        <v>0.0</v>
      </c>
      <c r="J36" s="109">
        <v>0.0</v>
      </c>
      <c r="L36" s="107" t="s">
        <v>71</v>
      </c>
      <c r="M36" s="108" t="s">
        <v>72</v>
      </c>
      <c r="N36" s="17"/>
      <c r="O36" s="109">
        <v>0.0</v>
      </c>
      <c r="P36" s="109">
        <v>0.0</v>
      </c>
      <c r="R36" s="107" t="s">
        <v>71</v>
      </c>
      <c r="S36" s="108" t="s">
        <v>72</v>
      </c>
      <c r="T36" s="17"/>
      <c r="U36" s="109">
        <v>0.0</v>
      </c>
      <c r="V36" s="109">
        <v>0.0</v>
      </c>
      <c r="X36" s="10"/>
      <c r="Y36" s="11"/>
      <c r="Z36" s="11"/>
      <c r="AA36" s="11"/>
      <c r="AB36" s="11"/>
      <c r="AC36" s="11"/>
      <c r="AD36" s="12"/>
    </row>
    <row r="37" ht="30.75" customHeight="1">
      <c r="A37" s="63"/>
      <c r="B37" s="63"/>
      <c r="C37" s="63"/>
      <c r="D37" s="63"/>
      <c r="G37" s="110" t="s">
        <v>73</v>
      </c>
      <c r="H37" s="17"/>
      <c r="I37" s="109">
        <v>0.0</v>
      </c>
      <c r="J37" s="109">
        <v>0.0</v>
      </c>
      <c r="M37" s="110" t="s">
        <v>73</v>
      </c>
      <c r="N37" s="17"/>
      <c r="O37" s="109">
        <v>0.0</v>
      </c>
      <c r="P37" s="109">
        <v>0.0</v>
      </c>
      <c r="S37" s="110" t="s">
        <v>73</v>
      </c>
      <c r="T37" s="17"/>
      <c r="U37" s="109">
        <v>0.0</v>
      </c>
      <c r="V37" s="109">
        <v>0.0</v>
      </c>
      <c r="X37" s="74" t="s">
        <v>74</v>
      </c>
      <c r="Y37" s="59"/>
      <c r="Z37" s="59"/>
      <c r="AA37" s="11"/>
      <c r="AB37" s="111" t="s">
        <v>74</v>
      </c>
      <c r="AC37" s="59"/>
      <c r="AD37" s="62"/>
    </row>
    <row r="38" ht="15.75" customHeight="1">
      <c r="A38" s="63"/>
      <c r="B38" s="63"/>
      <c r="C38" s="63"/>
      <c r="D38" s="63"/>
      <c r="G38" s="112" t="s">
        <v>75</v>
      </c>
      <c r="H38" s="17"/>
      <c r="I38" s="113">
        <f t="shared" ref="I38:J38" si="26">ROUND(SUM(I35:I37),4)</f>
        <v>0</v>
      </c>
      <c r="J38" s="113">
        <f t="shared" si="26"/>
        <v>0</v>
      </c>
      <c r="M38" s="112" t="s">
        <v>75</v>
      </c>
      <c r="N38" s="17"/>
      <c r="O38" s="113">
        <f t="shared" ref="O38:P38" si="27">ROUND(SUM(O35:O37),4)</f>
        <v>0</v>
      </c>
      <c r="P38" s="113">
        <f t="shared" si="27"/>
        <v>0</v>
      </c>
      <c r="S38" s="112" t="s">
        <v>75</v>
      </c>
      <c r="T38" s="17"/>
      <c r="U38" s="113">
        <f t="shared" ref="U38:V38" si="28">ROUND(SUM(U35:U37),4)</f>
        <v>0</v>
      </c>
      <c r="V38" s="113">
        <f t="shared" si="28"/>
        <v>0</v>
      </c>
      <c r="X38" s="22"/>
      <c r="Y38" s="23"/>
      <c r="Z38" s="23"/>
      <c r="AA38" s="11"/>
      <c r="AB38" s="114"/>
      <c r="AC38" s="23"/>
      <c r="AD38" s="24"/>
    </row>
    <row r="39" ht="62.25" customHeight="1">
      <c r="A39" s="115" t="s">
        <v>76</v>
      </c>
      <c r="B39" s="16"/>
      <c r="C39" s="17"/>
      <c r="D39" s="93">
        <f>12*(I39*(I43+I44)+J39*(J43+J44)+O39*(O43+O44)+P39*(P43+P44)+U39*(U43+U44)+V39*(V43+V44))</f>
        <v>0</v>
      </c>
      <c r="F39" s="116" t="s">
        <v>74</v>
      </c>
      <c r="G39" s="49"/>
      <c r="H39" s="117" t="s">
        <v>77</v>
      </c>
      <c r="I39" s="118">
        <f t="shared" ref="I39:J39" si="29">+ROUND(I38/120,0)</f>
        <v>0</v>
      </c>
      <c r="J39" s="118">
        <f t="shared" si="29"/>
        <v>0</v>
      </c>
      <c r="L39" s="116" t="s">
        <v>74</v>
      </c>
      <c r="M39" s="49"/>
      <c r="N39" s="117" t="s">
        <v>77</v>
      </c>
      <c r="O39" s="118">
        <f t="shared" ref="O39:P39" si="30">+ROUND(O38/120,0)</f>
        <v>0</v>
      </c>
      <c r="P39" s="118">
        <f t="shared" si="30"/>
        <v>0</v>
      </c>
      <c r="R39" s="116" t="s">
        <v>74</v>
      </c>
      <c r="S39" s="49"/>
      <c r="T39" s="117" t="s">
        <v>77</v>
      </c>
      <c r="U39" s="118">
        <f t="shared" ref="U39:V39" si="31">+ROUND(U38/120,0)</f>
        <v>0</v>
      </c>
      <c r="V39" s="118">
        <f t="shared" si="31"/>
        <v>0</v>
      </c>
      <c r="X39" s="117" t="s">
        <v>77</v>
      </c>
      <c r="Y39" s="119">
        <f t="shared" ref="Y39:Z39" si="32">+ROUND(0.22*O39,0)</f>
        <v>0</v>
      </c>
      <c r="Z39" s="119">
        <f t="shared" si="32"/>
        <v>0</v>
      </c>
      <c r="AA39" s="120"/>
      <c r="AB39" s="121" t="s">
        <v>77</v>
      </c>
      <c r="AC39" s="119">
        <f t="shared" ref="AC39:AD39" si="33">+ROUND(1.14*O39,0)</f>
        <v>0</v>
      </c>
      <c r="AD39" s="119">
        <f t="shared" si="33"/>
        <v>0</v>
      </c>
    </row>
    <row r="40" ht="15.75" customHeight="1">
      <c r="A40" s="63"/>
      <c r="B40" s="63"/>
      <c r="C40" s="63"/>
      <c r="D40" s="122"/>
      <c r="X40" s="10"/>
      <c r="Y40" s="11"/>
      <c r="Z40" s="11"/>
      <c r="AA40" s="11"/>
      <c r="AB40" s="11"/>
      <c r="AC40" s="11"/>
      <c r="AD40" s="12"/>
    </row>
    <row r="41" ht="48.0" customHeight="1">
      <c r="A41" s="115" t="s">
        <v>78</v>
      </c>
      <c r="B41" s="16"/>
      <c r="C41" s="17"/>
      <c r="D41" s="93">
        <f>+D39+D31</f>
        <v>0</v>
      </c>
      <c r="X41" s="123" t="s">
        <v>79</v>
      </c>
      <c r="Y41" s="95"/>
      <c r="Z41" s="95"/>
      <c r="AA41" s="95"/>
      <c r="AB41" s="95"/>
      <c r="AC41" s="95"/>
      <c r="AD41" s="96"/>
    </row>
    <row r="42" ht="15.75" customHeight="1">
      <c r="A42" s="63"/>
      <c r="B42" s="63"/>
      <c r="C42" s="63"/>
      <c r="D42" s="124"/>
      <c r="I42" s="125" t="s">
        <v>80</v>
      </c>
      <c r="J42" s="125" t="s">
        <v>80</v>
      </c>
      <c r="O42" s="125" t="s">
        <v>80</v>
      </c>
      <c r="P42" s="125" t="s">
        <v>80</v>
      </c>
      <c r="U42" s="125" t="s">
        <v>80</v>
      </c>
      <c r="V42" s="125" t="s">
        <v>80</v>
      </c>
    </row>
    <row r="43" ht="24.0" customHeight="1">
      <c r="A43" s="126" t="s">
        <v>81</v>
      </c>
      <c r="B43" s="16"/>
      <c r="C43" s="17"/>
      <c r="D43" s="127">
        <f t="shared" ref="D43:D44" si="34">+I43+J43+O43+P43+U43+V43</f>
        <v>103</v>
      </c>
      <c r="F43" s="32" t="s">
        <v>82</v>
      </c>
      <c r="H43" s="80"/>
      <c r="I43" s="128">
        <v>3.0</v>
      </c>
      <c r="J43" s="128">
        <v>0.0</v>
      </c>
      <c r="L43" s="32" t="s">
        <v>82</v>
      </c>
      <c r="N43" s="80"/>
      <c r="O43" s="128">
        <v>63.0</v>
      </c>
      <c r="P43" s="128">
        <v>0.0</v>
      </c>
      <c r="R43" s="32" t="s">
        <v>82</v>
      </c>
      <c r="T43" s="80"/>
      <c r="U43" s="128">
        <v>37.0</v>
      </c>
      <c r="V43" s="128">
        <v>0.0</v>
      </c>
    </row>
    <row r="44" ht="15.75" customHeight="1">
      <c r="A44" s="129" t="s">
        <v>83</v>
      </c>
      <c r="B44" s="16"/>
      <c r="C44" s="17"/>
      <c r="D44" s="127">
        <f t="shared" si="34"/>
        <v>9</v>
      </c>
      <c r="F44" s="130" t="s">
        <v>84</v>
      </c>
      <c r="H44" s="80"/>
      <c r="I44" s="128">
        <v>0.0</v>
      </c>
      <c r="J44" s="128">
        <v>0.0</v>
      </c>
      <c r="L44" s="130" t="s">
        <v>85</v>
      </c>
      <c r="N44" s="80"/>
      <c r="O44" s="128">
        <v>6.0</v>
      </c>
      <c r="P44" s="128">
        <v>0.0</v>
      </c>
      <c r="R44" s="130" t="s">
        <v>86</v>
      </c>
      <c r="T44" s="80"/>
      <c r="U44" s="128">
        <v>3.0</v>
      </c>
      <c r="V44" s="128">
        <v>0.0</v>
      </c>
      <c r="Y44" s="131"/>
      <c r="Z44" s="131"/>
      <c r="AA44" s="131"/>
    </row>
    <row r="45" ht="15.75" customHeight="1">
      <c r="A45" s="63"/>
      <c r="B45" s="63"/>
      <c r="C45" s="63"/>
      <c r="D45" s="124"/>
      <c r="F45" s="132"/>
      <c r="L45" s="132"/>
      <c r="R45" s="132"/>
      <c r="Y45" s="131"/>
      <c r="Z45" s="131"/>
      <c r="AA45" s="131"/>
    </row>
    <row r="46" ht="18.75" customHeight="1">
      <c r="A46" s="115" t="s">
        <v>87</v>
      </c>
      <c r="B46" s="16"/>
      <c r="C46" s="17"/>
      <c r="D46" s="127">
        <v>0.0</v>
      </c>
      <c r="Y46" s="131"/>
      <c r="Z46" s="131"/>
      <c r="AA46" s="131"/>
    </row>
    <row r="47" ht="23.25" customHeight="1">
      <c r="A47" s="115" t="s">
        <v>88</v>
      </c>
      <c r="B47" s="16"/>
      <c r="C47" s="17"/>
      <c r="D47" s="127">
        <v>0.0</v>
      </c>
    </row>
    <row r="48" ht="14.25" customHeight="1"/>
    <row r="49" ht="14.25" customHeight="1"/>
    <row r="50" ht="14.25" customHeight="1"/>
    <row r="51" ht="21.75" customHeight="1"/>
    <row r="52" ht="15.75" customHeight="1"/>
    <row r="53" ht="16.5" customHeight="1">
      <c r="B53" s="133" t="s">
        <v>89</v>
      </c>
      <c r="C53" s="17"/>
    </row>
    <row r="54" ht="16.5" customHeight="1">
      <c r="A54" s="134" t="s">
        <v>90</v>
      </c>
      <c r="B54" s="135"/>
      <c r="C54" s="136"/>
      <c r="D54" s="137"/>
      <c r="E54" s="137"/>
      <c r="X54" s="137"/>
      <c r="Y54" s="137"/>
      <c r="Z54" s="137"/>
      <c r="AB54" s="137"/>
      <c r="AC54" s="137"/>
      <c r="AD54" s="137"/>
    </row>
    <row r="55" ht="16.5" customHeight="1">
      <c r="A55" s="138" t="s">
        <v>91</v>
      </c>
      <c r="B55" s="139"/>
      <c r="C55" s="140"/>
      <c r="D55" s="141"/>
      <c r="E55" s="141"/>
      <c r="X55" s="141"/>
      <c r="Y55" s="141"/>
      <c r="Z55" s="141"/>
      <c r="AB55" s="141"/>
      <c r="AC55" s="141"/>
      <c r="AD55" s="141"/>
    </row>
    <row r="56" ht="16.5" customHeight="1">
      <c r="A56" s="138" t="s">
        <v>92</v>
      </c>
      <c r="B56" s="139"/>
      <c r="C56" s="140"/>
      <c r="D56" s="141"/>
      <c r="E56" s="141"/>
      <c r="X56" s="141"/>
      <c r="Y56" s="141"/>
      <c r="Z56" s="141"/>
      <c r="AB56" s="141"/>
      <c r="AC56" s="141"/>
      <c r="AD56" s="141"/>
    </row>
    <row r="57" ht="16.5" customHeight="1">
      <c r="A57" s="138" t="s">
        <v>93</v>
      </c>
      <c r="B57" s="139"/>
      <c r="C57" s="140"/>
      <c r="D57" s="141"/>
      <c r="E57" s="141"/>
      <c r="X57" s="141"/>
      <c r="Y57" s="141"/>
      <c r="Z57" s="141"/>
      <c r="AB57" s="141"/>
      <c r="AC57" s="141"/>
      <c r="AD57" s="141"/>
    </row>
    <row r="58" ht="16.5" customHeight="1">
      <c r="A58" s="138" t="s">
        <v>94</v>
      </c>
      <c r="B58" s="139"/>
      <c r="C58" s="140"/>
      <c r="D58" s="141"/>
      <c r="E58" s="141"/>
      <c r="X58" s="141"/>
      <c r="Y58" s="141"/>
      <c r="Z58" s="141"/>
      <c r="AB58" s="141"/>
      <c r="AC58" s="141"/>
      <c r="AD58" s="141"/>
    </row>
    <row r="59" ht="16.5" customHeight="1">
      <c r="A59" s="138" t="s">
        <v>95</v>
      </c>
      <c r="B59" s="142"/>
      <c r="C59" s="143"/>
      <c r="D59" s="141"/>
      <c r="E59" s="141"/>
      <c r="X59" s="141"/>
      <c r="Y59" s="141"/>
      <c r="Z59" s="141"/>
      <c r="AB59" s="141"/>
      <c r="AC59" s="141"/>
      <c r="AD59" s="141"/>
    </row>
    <row r="60" ht="15.75" customHeight="1">
      <c r="A60" s="144"/>
      <c r="B60" s="144"/>
      <c r="C60" s="145"/>
      <c r="D60" s="146"/>
      <c r="E60" s="147"/>
      <c r="X60" s="147"/>
      <c r="Y60" s="147"/>
      <c r="Z60" s="147"/>
      <c r="AB60" s="147"/>
      <c r="AC60" s="147"/>
      <c r="AD60" s="147"/>
    </row>
    <row r="61" ht="18.0" customHeight="1">
      <c r="A61" s="138" t="s">
        <v>96</v>
      </c>
      <c r="B61" s="148"/>
      <c r="C61" s="149"/>
      <c r="D61" s="146"/>
      <c r="E61" s="147"/>
      <c r="X61" s="147"/>
      <c r="Y61" s="147"/>
      <c r="Z61" s="147"/>
      <c r="AB61" s="147"/>
      <c r="AC61" s="147"/>
      <c r="AD61" s="147"/>
    </row>
    <row r="62" ht="15.75" customHeight="1">
      <c r="A62" s="138" t="s">
        <v>97</v>
      </c>
      <c r="B62" s="150"/>
      <c r="C62" s="143"/>
      <c r="D62" s="146"/>
      <c r="E62" s="147"/>
      <c r="X62" s="147"/>
      <c r="Y62" s="147"/>
      <c r="Z62" s="147"/>
      <c r="AB62" s="147"/>
      <c r="AC62" s="147"/>
      <c r="AD62" s="147"/>
    </row>
    <row r="63" ht="15.75" customHeight="1">
      <c r="A63" s="151"/>
      <c r="B63" s="152"/>
      <c r="C63" s="153"/>
      <c r="D63" s="154"/>
      <c r="E63" s="155"/>
      <c r="X63" s="155"/>
      <c r="Y63" s="155"/>
      <c r="Z63" s="155"/>
      <c r="AB63" s="155"/>
      <c r="AC63" s="155"/>
      <c r="AD63" s="155"/>
    </row>
    <row r="64" ht="15.75" customHeight="1">
      <c r="A64" s="151"/>
      <c r="B64" s="156"/>
      <c r="C64" s="59"/>
      <c r="D64" s="60"/>
      <c r="E64" s="141"/>
      <c r="X64" s="141"/>
      <c r="Y64" s="141"/>
      <c r="Z64" s="141"/>
      <c r="AB64" s="141"/>
      <c r="AC64" s="141"/>
      <c r="AD64" s="141"/>
    </row>
    <row r="65" ht="15.75" customHeight="1">
      <c r="A65" s="151"/>
      <c r="B65" s="79"/>
      <c r="D65" s="78"/>
      <c r="E65" s="141"/>
      <c r="X65" s="141"/>
      <c r="Y65" s="141"/>
      <c r="Z65" s="141"/>
      <c r="AB65" s="141"/>
      <c r="AC65" s="141"/>
      <c r="AD65" s="141"/>
    </row>
    <row r="66" ht="15.75" customHeight="1">
      <c r="A66" s="151"/>
      <c r="B66" s="157"/>
      <c r="C66" s="158"/>
      <c r="D66" s="159"/>
      <c r="E66" s="141"/>
      <c r="X66" s="141"/>
      <c r="Y66" s="141"/>
      <c r="Z66" s="141"/>
      <c r="AB66" s="141"/>
      <c r="AC66" s="141"/>
      <c r="AD66" s="141"/>
    </row>
    <row r="67" ht="32.25" customHeight="1">
      <c r="A67" s="151"/>
      <c r="B67" s="160" t="s">
        <v>98</v>
      </c>
      <c r="C67" s="16"/>
      <c r="D67" s="17"/>
      <c r="E67" s="147"/>
      <c r="X67" s="147"/>
      <c r="Y67" s="147"/>
      <c r="Z67" s="147"/>
      <c r="AB67" s="147"/>
      <c r="AC67" s="147"/>
      <c r="AD67" s="147"/>
    </row>
    <row r="68" ht="19.5" customHeight="1">
      <c r="A68" s="161" t="s">
        <v>99</v>
      </c>
      <c r="C68" s="162"/>
      <c r="D68" s="162"/>
      <c r="E68" s="162"/>
      <c r="X68" s="162"/>
      <c r="Y68" s="162"/>
      <c r="Z68" s="162"/>
      <c r="AB68" s="162"/>
      <c r="AC68" s="162"/>
      <c r="AD68" s="162"/>
    </row>
    <row r="69" ht="16.5" customHeight="1">
      <c r="A69" s="163"/>
      <c r="B69" s="164" t="s">
        <v>100</v>
      </c>
      <c r="X69" s="164"/>
      <c r="Y69" s="164"/>
      <c r="Z69" s="164"/>
      <c r="AB69" s="164"/>
      <c r="AC69" s="164"/>
      <c r="AD69" s="164"/>
    </row>
    <row r="70" ht="15.75" customHeight="1">
      <c r="A70" s="165"/>
      <c r="B70" s="164" t="s">
        <v>101</v>
      </c>
      <c r="X70" s="164"/>
      <c r="Y70" s="164"/>
      <c r="Z70" s="164"/>
      <c r="AB70" s="164"/>
      <c r="AC70" s="164"/>
      <c r="AD70" s="164"/>
    </row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111">
    <mergeCell ref="Y5:Z5"/>
    <mergeCell ref="AC5:AD5"/>
    <mergeCell ref="A1:D2"/>
    <mergeCell ref="X2:Z2"/>
    <mergeCell ref="AB2:AD2"/>
    <mergeCell ref="A5:D6"/>
    <mergeCell ref="G5:J5"/>
    <mergeCell ref="M5:P5"/>
    <mergeCell ref="S5:V5"/>
    <mergeCell ref="M11:N11"/>
    <mergeCell ref="S11:T11"/>
    <mergeCell ref="X11:Z11"/>
    <mergeCell ref="AB11:AD11"/>
    <mergeCell ref="F8:I8"/>
    <mergeCell ref="L8:O8"/>
    <mergeCell ref="R8:U8"/>
    <mergeCell ref="X8:Z8"/>
    <mergeCell ref="AB8:AD8"/>
    <mergeCell ref="A11:A14"/>
    <mergeCell ref="G11:H11"/>
    <mergeCell ref="H14:H15"/>
    <mergeCell ref="L14:L15"/>
    <mergeCell ref="N14:N15"/>
    <mergeCell ref="R14:R15"/>
    <mergeCell ref="T14:T15"/>
    <mergeCell ref="X14:Z15"/>
    <mergeCell ref="AB14:AD15"/>
    <mergeCell ref="X18:Z25"/>
    <mergeCell ref="AB18:AD25"/>
    <mergeCell ref="X28:Z28"/>
    <mergeCell ref="AB28:AD28"/>
    <mergeCell ref="M21:N21"/>
    <mergeCell ref="N22:N23"/>
    <mergeCell ref="L28:N28"/>
    <mergeCell ref="L31:N31"/>
    <mergeCell ref="L33:O33"/>
    <mergeCell ref="M35:N35"/>
    <mergeCell ref="M18:N18"/>
    <mergeCell ref="S18:T18"/>
    <mergeCell ref="S20:T20"/>
    <mergeCell ref="S21:T21"/>
    <mergeCell ref="T22:T23"/>
    <mergeCell ref="R28:T28"/>
    <mergeCell ref="R31:T31"/>
    <mergeCell ref="M37:N37"/>
    <mergeCell ref="M38:N38"/>
    <mergeCell ref="AB37:AD38"/>
    <mergeCell ref="X41:AD41"/>
    <mergeCell ref="R33:U33"/>
    <mergeCell ref="S35:T35"/>
    <mergeCell ref="M36:N36"/>
    <mergeCell ref="S36:T36"/>
    <mergeCell ref="S37:T37"/>
    <mergeCell ref="X37:Z38"/>
    <mergeCell ref="S38:T38"/>
    <mergeCell ref="B18:B19"/>
    <mergeCell ref="B22:B23"/>
    <mergeCell ref="A25:A31"/>
    <mergeCell ref="B25:B26"/>
    <mergeCell ref="B27:B28"/>
    <mergeCell ref="B29:B30"/>
    <mergeCell ref="B53:C53"/>
    <mergeCell ref="B62:C62"/>
    <mergeCell ref="B64:D66"/>
    <mergeCell ref="B67:D67"/>
    <mergeCell ref="A68:B68"/>
    <mergeCell ref="B69:E69"/>
    <mergeCell ref="B70:E70"/>
    <mergeCell ref="B54:C54"/>
    <mergeCell ref="B55:C55"/>
    <mergeCell ref="B56:C56"/>
    <mergeCell ref="B57:C57"/>
    <mergeCell ref="B58:C58"/>
    <mergeCell ref="B59:C59"/>
    <mergeCell ref="B61:C61"/>
    <mergeCell ref="B20:B21"/>
    <mergeCell ref="G21:H21"/>
    <mergeCell ref="G24:H24"/>
    <mergeCell ref="M24:N24"/>
    <mergeCell ref="S24:T24"/>
    <mergeCell ref="G25:H25"/>
    <mergeCell ref="M25:N25"/>
    <mergeCell ref="S25:T25"/>
    <mergeCell ref="F14:F15"/>
    <mergeCell ref="A18:A23"/>
    <mergeCell ref="F18:F25"/>
    <mergeCell ref="L18:L25"/>
    <mergeCell ref="R18:R25"/>
    <mergeCell ref="M20:N20"/>
    <mergeCell ref="H22:H23"/>
    <mergeCell ref="G18:H18"/>
    <mergeCell ref="G20:H20"/>
    <mergeCell ref="F28:H28"/>
    <mergeCell ref="F31:H31"/>
    <mergeCell ref="F33:I33"/>
    <mergeCell ref="G35:H35"/>
    <mergeCell ref="G36:H36"/>
    <mergeCell ref="A43:C43"/>
    <mergeCell ref="A44:C44"/>
    <mergeCell ref="F44:H44"/>
    <mergeCell ref="L44:N44"/>
    <mergeCell ref="R44:T44"/>
    <mergeCell ref="A46:C46"/>
    <mergeCell ref="A47:C47"/>
    <mergeCell ref="G37:H37"/>
    <mergeCell ref="G38:H38"/>
    <mergeCell ref="A39:C39"/>
    <mergeCell ref="A41:C41"/>
    <mergeCell ref="F43:H43"/>
    <mergeCell ref="L43:N43"/>
    <mergeCell ref="R43:T43"/>
  </mergeCells>
  <printOptions/>
  <pageMargins bottom="0.7480314960629921" footer="0.0" header="0.0" left="0.7086614173228347" right="0.7086614173228347" top="0.7480314960629921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2020-07-16T09:08:50Z</dcterms:created>
</cp:coreProperties>
</file>